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819_Loučka chodník_PDPS\Výkresy\F_SOUVISEJÍCÍ DOKUMENTACE\"/>
    </mc:Choice>
  </mc:AlternateContent>
  <xr:revisionPtr revIDLastSave="0" documentId="13_ncr:1_{B17735B1-BFC6-4F4C-8581-DA3628B8246E}" xr6:coauthVersionLast="40" xr6:coauthVersionMax="40" xr10:uidLastSave="{00000000-0000-0000-0000-000000000000}"/>
  <bookViews>
    <workbookView xWindow="0" yWindow="0" windowWidth="11490" windowHeight="6015" xr2:uid="{00000000-000D-0000-FFFF-FFFF00000000}"/>
  </bookViews>
  <sheets>
    <sheet name="Bilance zem. prací" sheetId="1" r:id="rId1"/>
    <sheet name="Kubatury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 l="1"/>
  <c r="S13" i="1"/>
  <c r="R13" i="1"/>
  <c r="S11" i="1"/>
  <c r="S12" i="1" s="1"/>
  <c r="R11" i="1"/>
  <c r="R12" i="1"/>
  <c r="S10" i="1"/>
  <c r="R10" i="1"/>
  <c r="R5" i="1"/>
  <c r="R6" i="1"/>
  <c r="R7" i="1"/>
  <c r="R8" i="1"/>
  <c r="R9" i="1"/>
  <c r="S4" i="1"/>
  <c r="S5" i="1"/>
  <c r="S6" i="1"/>
  <c r="S7" i="1"/>
  <c r="S8" i="1"/>
  <c r="S9" i="1"/>
  <c r="R4" i="1"/>
  <c r="S3" i="1"/>
  <c r="R3" i="1"/>
  <c r="S2" i="1"/>
  <c r="R2" i="1"/>
  <c r="B124" i="2" l="1"/>
  <c r="H123" i="2" s="1"/>
  <c r="B122" i="2"/>
  <c r="D121" i="2" s="1"/>
  <c r="B120" i="2"/>
  <c r="D119" i="2" s="1"/>
  <c r="F119" i="2"/>
  <c r="B118" i="2"/>
  <c r="D117" i="2" s="1"/>
  <c r="B116" i="2"/>
  <c r="D115" i="2" s="1"/>
  <c r="B114" i="2"/>
  <c r="D113" i="2" s="1"/>
  <c r="B112" i="2"/>
  <c r="D111" i="2" s="1"/>
  <c r="B110" i="2"/>
  <c r="D109" i="2" s="1"/>
  <c r="B108" i="2"/>
  <c r="D107" i="2" s="1"/>
  <c r="F107" i="2"/>
  <c r="B90" i="2"/>
  <c r="D89" i="2" s="1"/>
  <c r="B88" i="2"/>
  <c r="D87" i="2" s="1"/>
  <c r="B86" i="2"/>
  <c r="D85" i="2" s="1"/>
  <c r="D43" i="2"/>
  <c r="B32" i="2"/>
  <c r="F31" i="2" s="1"/>
  <c r="B34" i="2"/>
  <c r="F33" i="2" s="1"/>
  <c r="B36" i="2"/>
  <c r="F35" i="2" s="1"/>
  <c r="B38" i="2"/>
  <c r="H37" i="2" s="1"/>
  <c r="B40" i="2"/>
  <c r="F39" i="2" s="1"/>
  <c r="B42" i="2"/>
  <c r="F41" i="2" s="1"/>
  <c r="B44" i="2"/>
  <c r="F43" i="2" s="1"/>
  <c r="B46" i="2"/>
  <c r="H45" i="2" s="1"/>
  <c r="B48" i="2"/>
  <c r="F47" i="2" s="1"/>
  <c r="B50" i="2"/>
  <c r="F49" i="2" s="1"/>
  <c r="B52" i="2"/>
  <c r="F51" i="2" s="1"/>
  <c r="B54" i="2"/>
  <c r="H53" i="2" s="1"/>
  <c r="B56" i="2"/>
  <c r="F55" i="2" s="1"/>
  <c r="B58" i="2"/>
  <c r="F57" i="2" s="1"/>
  <c r="B60" i="2"/>
  <c r="F59" i="2" s="1"/>
  <c r="B62" i="2"/>
  <c r="H61" i="2" s="1"/>
  <c r="B64" i="2"/>
  <c r="F63" i="2" s="1"/>
  <c r="B66" i="2"/>
  <c r="F65" i="2" s="1"/>
  <c r="B68" i="2"/>
  <c r="F67" i="2" s="1"/>
  <c r="B70" i="2"/>
  <c r="H69" i="2" s="1"/>
  <c r="B18" i="2"/>
  <c r="F17" i="2" s="1"/>
  <c r="B20" i="2"/>
  <c r="F19" i="2" s="1"/>
  <c r="B22" i="2"/>
  <c r="H21" i="2" s="1"/>
  <c r="B24" i="2"/>
  <c r="F23" i="2" s="1"/>
  <c r="B26" i="2"/>
  <c r="F25" i="2" s="1"/>
  <c r="B28" i="2"/>
  <c r="F27" i="2" s="1"/>
  <c r="B30" i="2"/>
  <c r="H29" i="2" s="1"/>
  <c r="B14" i="2"/>
  <c r="H13" i="2" s="1"/>
  <c r="B16" i="2"/>
  <c r="F15" i="2" s="1"/>
  <c r="B12" i="2"/>
  <c r="F11" i="2" s="1"/>
  <c r="F115" i="2" l="1"/>
  <c r="F111" i="2"/>
  <c r="D11" i="2"/>
  <c r="H67" i="2"/>
  <c r="D123" i="2"/>
  <c r="D127" i="2" s="1"/>
  <c r="D55" i="2"/>
  <c r="H51" i="2"/>
  <c r="F109" i="2"/>
  <c r="F127" i="2" s="1"/>
  <c r="F113" i="2"/>
  <c r="F117" i="2"/>
  <c r="F121" i="2"/>
  <c r="F123" i="2"/>
  <c r="H47" i="2"/>
  <c r="F29" i="2"/>
  <c r="H31" i="2"/>
  <c r="D15" i="2"/>
  <c r="H57" i="2"/>
  <c r="D59" i="2"/>
  <c r="D39" i="2"/>
  <c r="H63" i="2"/>
  <c r="H35" i="2"/>
  <c r="D49" i="2"/>
  <c r="D65" i="2"/>
  <c r="D33" i="2"/>
  <c r="H41" i="2"/>
  <c r="D67" i="2"/>
  <c r="D57" i="2"/>
  <c r="D47" i="2"/>
  <c r="D35" i="2"/>
  <c r="H11" i="2"/>
  <c r="H65" i="2"/>
  <c r="H55" i="2"/>
  <c r="H43" i="2"/>
  <c r="H33" i="2"/>
  <c r="H107" i="2"/>
  <c r="H109" i="2"/>
  <c r="H111" i="2"/>
  <c r="H113" i="2"/>
  <c r="H115" i="2"/>
  <c r="H117" i="2"/>
  <c r="H119" i="2"/>
  <c r="H121" i="2"/>
  <c r="D63" i="2"/>
  <c r="D51" i="2"/>
  <c r="D41" i="2"/>
  <c r="D31" i="2"/>
  <c r="F21" i="2"/>
  <c r="H59" i="2"/>
  <c r="H49" i="2"/>
  <c r="H39" i="2"/>
  <c r="H15" i="2"/>
  <c r="D23" i="2"/>
  <c r="F69" i="2"/>
  <c r="F61" i="2"/>
  <c r="F53" i="2"/>
  <c r="F45" i="2"/>
  <c r="F37" i="2"/>
  <c r="F13" i="2"/>
  <c r="H23" i="2"/>
  <c r="D25" i="2"/>
  <c r="D17" i="2"/>
  <c r="H25" i="2"/>
  <c r="H17" i="2"/>
  <c r="D27" i="2"/>
  <c r="D19" i="2"/>
  <c r="H27" i="2"/>
  <c r="H19" i="2"/>
  <c r="D69" i="2"/>
  <c r="D61" i="2"/>
  <c r="D53" i="2"/>
  <c r="D45" i="2"/>
  <c r="D37" i="2"/>
  <c r="D29" i="2"/>
  <c r="D21" i="2"/>
  <c r="D13" i="2"/>
  <c r="H89" i="2"/>
  <c r="F89" i="2"/>
  <c r="F87" i="2"/>
  <c r="H85" i="2"/>
  <c r="H87" i="2"/>
  <c r="F85" i="2"/>
  <c r="D93" i="2"/>
  <c r="H127" i="2" l="1"/>
  <c r="D72" i="2"/>
  <c r="H72" i="2"/>
  <c r="F72" i="2"/>
  <c r="F93" i="2"/>
  <c r="H93" i="2"/>
</calcChain>
</file>

<file path=xl/sharedStrings.xml><?xml version="1.0" encoding="utf-8"?>
<sst xmlns="http://schemas.openxmlformats.org/spreadsheetml/2006/main" count="398" uniqueCount="56">
  <si>
    <t>Množství</t>
  </si>
  <si>
    <t>Jednotka</t>
  </si>
  <si>
    <t>Prováděné práce</t>
  </si>
  <si>
    <t>m</t>
  </si>
  <si>
    <t>Násyp</t>
  </si>
  <si>
    <t>Výkop</t>
  </si>
  <si>
    <t>Ohumusování v tl. 0,15 m</t>
  </si>
  <si>
    <r>
      <t>m</t>
    </r>
    <r>
      <rPr>
        <vertAlign val="superscript"/>
        <sz val="11"/>
        <color theme="1"/>
        <rFont val="Times New Roman"/>
        <family val="1"/>
        <charset val="238"/>
      </rPr>
      <t>3</t>
    </r>
  </si>
  <si>
    <r>
      <t>m</t>
    </r>
    <r>
      <rPr>
        <vertAlign val="superscript"/>
        <sz val="11"/>
        <color theme="1"/>
        <rFont val="Times New Roman"/>
        <family val="1"/>
        <charset val="238"/>
      </rPr>
      <t>2</t>
    </r>
  </si>
  <si>
    <t>Staničení</t>
  </si>
  <si>
    <t>Vzdálenost</t>
  </si>
  <si>
    <t>Dosypávka</t>
  </si>
  <si>
    <r>
      <t>[m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  <r>
      <rPr>
        <b/>
        <sz val="12"/>
        <color theme="1"/>
        <rFont val="Calibri"/>
        <family val="2"/>
        <charset val="238"/>
        <scheme val="minor"/>
      </rPr>
      <t>]</t>
    </r>
  </si>
  <si>
    <r>
      <t>[m</t>
    </r>
    <r>
      <rPr>
        <b/>
        <vertAlign val="superscript"/>
        <sz val="12"/>
        <color theme="1"/>
        <rFont val="Calibri"/>
        <family val="2"/>
        <charset val="238"/>
        <scheme val="minor"/>
      </rPr>
      <t>3</t>
    </r>
    <r>
      <rPr>
        <b/>
        <sz val="12"/>
        <color theme="1"/>
        <rFont val="Calibri"/>
        <family val="2"/>
        <charset val="238"/>
        <scheme val="minor"/>
      </rPr>
      <t>]</t>
    </r>
  </si>
  <si>
    <t>CELKEM</t>
  </si>
  <si>
    <t>Napojení na most</t>
  </si>
  <si>
    <t>Hlavní trasa</t>
  </si>
  <si>
    <t>Lokalita u školy</t>
  </si>
  <si>
    <t>Aktivní zona tl. 0,30 m</t>
  </si>
  <si>
    <t>Hutnění pláně</t>
  </si>
  <si>
    <t>Ks</t>
  </si>
  <si>
    <t>Výkop v případě zřízení AZ</t>
  </si>
  <si>
    <t>Bilance zemních hmot uvádí pouze základní bilance prováděných prací. Podrobně je vše uvedeno v soupise prací.</t>
  </si>
  <si>
    <t>Bilance zemních hmot</t>
  </si>
  <si>
    <t>Betonová dlažba klasická</t>
  </si>
  <si>
    <t>Betonová dlažba 200x200</t>
  </si>
  <si>
    <t>Reliéfní dlažba</t>
  </si>
  <si>
    <t>Obruba silniční bet. 150x250</t>
  </si>
  <si>
    <t>Obruba nájezdová bet. 150x150</t>
  </si>
  <si>
    <t>Dvouřádek ze žul. kostky 100/100</t>
  </si>
  <si>
    <t>Asfaltová zálivka</t>
  </si>
  <si>
    <t>Uliční vpusť</t>
  </si>
  <si>
    <t>Frézování stávající vozovky v tl. 0,05 m</t>
  </si>
  <si>
    <t>Frézování stávající vozovky v tl. 0,10 m</t>
  </si>
  <si>
    <t>Odstranění stáv. podkl. vrstev vozovky v tl. 0,30 m</t>
  </si>
  <si>
    <t>ACO 11+, 50 mm</t>
  </si>
  <si>
    <t>Obruba silniční přechodová bet. 150x250</t>
  </si>
  <si>
    <t>Obruba chodníková bet. 100x200</t>
  </si>
  <si>
    <t>Liniový odvodnovač DN400</t>
  </si>
  <si>
    <t>Příkopová tvárnice betonová</t>
  </si>
  <si>
    <t>Ocelové dvoumadlové zábradlí</t>
  </si>
  <si>
    <r>
      <t>Štěrkodrť ŠD</t>
    </r>
    <r>
      <rPr>
        <vertAlign val="subscript"/>
        <sz val="11"/>
        <color theme="1"/>
        <rFont val="Times New Roman"/>
        <family val="1"/>
        <charset val="238"/>
      </rPr>
      <t>B</t>
    </r>
    <r>
      <rPr>
        <sz val="11"/>
        <color theme="1"/>
        <rFont val="Times New Roman"/>
        <family val="1"/>
        <charset val="238"/>
      </rPr>
      <t xml:space="preserve"> tl. 150 mm</t>
    </r>
  </si>
  <si>
    <t>Přípojka uliční vpusti</t>
  </si>
  <si>
    <t>Odvodnění kompozitního obrubníku</t>
  </si>
  <si>
    <t xml:space="preserve">ACP 16+, 100 mm </t>
  </si>
  <si>
    <t>Prefabrikovaná opěrná stěna "L"</t>
  </si>
  <si>
    <t xml:space="preserve">Výkop </t>
  </si>
  <si>
    <t>Dosypávka zeminy, násyp</t>
  </si>
  <si>
    <t>výk</t>
  </si>
  <si>
    <t>nás</t>
  </si>
  <si>
    <t>VZ1</t>
  </si>
  <si>
    <t>VZ2</t>
  </si>
  <si>
    <t>VZ4</t>
  </si>
  <si>
    <t>¨VZ3</t>
  </si>
  <si>
    <t>kont</t>
  </si>
  <si>
    <t>Obruba kompozitní odvodňovací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</si>
</sst>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vertAlign val="subscript"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9" xfId="0" applyFont="1" applyBorder="1" applyAlignment="1">
      <alignment horizontal="center"/>
    </xf>
    <xf numFmtId="1" fontId="0" fillId="0" borderId="0" xfId="0" applyNumberFormat="1"/>
    <xf numFmtId="0" fontId="8" fillId="0" borderId="17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 textRotation="90"/>
    </xf>
    <xf numFmtId="164" fontId="0" fillId="0" borderId="18" xfId="0" applyNumberForma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64" fontId="0" fillId="0" borderId="0" xfId="0" applyNumberFormat="1" applyFill="1"/>
    <xf numFmtId="0" fontId="0" fillId="0" borderId="0" xfId="0" applyFill="1"/>
    <xf numFmtId="2" fontId="3" fillId="0" borderId="2" xfId="0" applyNumberFormat="1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0" borderId="17" xfId="0" applyFont="1" applyFill="1" applyBorder="1" applyAlignment="1">
      <alignment horizontal="center" textRotation="90"/>
    </xf>
    <xf numFmtId="164" fontId="10" fillId="0" borderId="0" xfId="0" applyNumberFormat="1" applyFont="1" applyFill="1" applyAlignment="1">
      <alignment horizontal="center" vertical="center"/>
    </xf>
    <xf numFmtId="164" fontId="10" fillId="0" borderId="2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6" fillId="0" borderId="2" xfId="0" applyFont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"/>
  <sheetViews>
    <sheetView tabSelected="1" topLeftCell="A7" workbookViewId="0">
      <selection activeCell="J18" sqref="J18"/>
    </sheetView>
  </sheetViews>
  <sheetFormatPr defaultRowHeight="15" x14ac:dyDescent="0.25"/>
  <cols>
    <col min="8" max="8" width="10.140625" customWidth="1"/>
  </cols>
  <sheetData>
    <row r="1" spans="1:19" ht="19.5" thickBot="1" x14ac:dyDescent="0.35">
      <c r="A1" s="24" t="s">
        <v>23</v>
      </c>
      <c r="B1" s="25"/>
      <c r="C1" s="25"/>
      <c r="D1" s="25"/>
      <c r="E1" s="25"/>
      <c r="F1" s="25"/>
      <c r="G1" s="25"/>
      <c r="H1" s="26"/>
      <c r="O1" t="s">
        <v>48</v>
      </c>
      <c r="P1" t="s">
        <v>49</v>
      </c>
    </row>
    <row r="2" spans="1:19" x14ac:dyDescent="0.25">
      <c r="A2" s="27" t="s">
        <v>2</v>
      </c>
      <c r="B2" s="28"/>
      <c r="C2" s="28"/>
      <c r="D2" s="28"/>
      <c r="E2" s="28"/>
      <c r="F2" s="28" t="s">
        <v>0</v>
      </c>
      <c r="G2" s="28"/>
      <c r="H2" s="1" t="s">
        <v>1</v>
      </c>
      <c r="N2">
        <v>20</v>
      </c>
      <c r="O2">
        <v>0.31</v>
      </c>
      <c r="P2">
        <v>0.46</v>
      </c>
      <c r="R2">
        <f>20*O2</f>
        <v>6.2</v>
      </c>
      <c r="S2">
        <f>20*P2</f>
        <v>9.2000000000000011</v>
      </c>
    </row>
    <row r="3" spans="1:19" ht="18" x14ac:dyDescent="0.25">
      <c r="A3" s="38" t="s">
        <v>32</v>
      </c>
      <c r="B3" s="39"/>
      <c r="C3" s="39"/>
      <c r="D3" s="39"/>
      <c r="E3" s="39"/>
      <c r="F3" s="23">
        <v>150</v>
      </c>
      <c r="G3" s="23"/>
      <c r="H3" s="40" t="s">
        <v>8</v>
      </c>
      <c r="M3" t="s">
        <v>50</v>
      </c>
      <c r="N3">
        <v>30.5</v>
      </c>
      <c r="O3">
        <v>1.05</v>
      </c>
      <c r="P3">
        <v>2.4</v>
      </c>
      <c r="R3">
        <f>(N3-N2)*(O3+O2)/2</f>
        <v>7.1400000000000006</v>
      </c>
      <c r="S3">
        <f>(N3-N2)*(P3+P2)/2</f>
        <v>15.014999999999999</v>
      </c>
    </row>
    <row r="4" spans="1:19" ht="18" x14ac:dyDescent="0.25">
      <c r="A4" s="38" t="s">
        <v>33</v>
      </c>
      <c r="B4" s="39"/>
      <c r="C4" s="39"/>
      <c r="D4" s="39"/>
      <c r="E4" s="39"/>
      <c r="F4" s="23">
        <v>120</v>
      </c>
      <c r="G4" s="23"/>
      <c r="H4" s="40" t="s">
        <v>8</v>
      </c>
      <c r="N4">
        <v>40</v>
      </c>
      <c r="O4">
        <v>1.4</v>
      </c>
      <c r="P4">
        <v>2.73</v>
      </c>
      <c r="R4">
        <f>(N4-N3)*(O4+O3)/2</f>
        <v>11.637500000000001</v>
      </c>
      <c r="S4">
        <f t="shared" ref="S4:S10" si="0">(N4-N3)*(P4+P3)/2</f>
        <v>24.3675</v>
      </c>
    </row>
    <row r="5" spans="1:19" ht="18" x14ac:dyDescent="0.25">
      <c r="A5" s="38" t="s">
        <v>34</v>
      </c>
      <c r="B5" s="39"/>
      <c r="C5" s="39"/>
      <c r="D5" s="39"/>
      <c r="E5" s="39"/>
      <c r="F5" s="23">
        <v>10</v>
      </c>
      <c r="G5" s="23"/>
      <c r="H5" s="40" t="s">
        <v>7</v>
      </c>
      <c r="N5">
        <v>60</v>
      </c>
      <c r="O5">
        <v>1.87</v>
      </c>
      <c r="P5">
        <v>3.3</v>
      </c>
      <c r="R5">
        <f t="shared" ref="R5:R10" si="1">(N5-N4)*(O5+O4)/2</f>
        <v>32.700000000000003</v>
      </c>
      <c r="S5">
        <f t="shared" si="0"/>
        <v>60.3</v>
      </c>
    </row>
    <row r="6" spans="1:19" ht="18" x14ac:dyDescent="0.25">
      <c r="A6" s="38" t="s">
        <v>46</v>
      </c>
      <c r="B6" s="39"/>
      <c r="C6" s="39"/>
      <c r="D6" s="39"/>
      <c r="E6" s="39"/>
      <c r="F6" s="23">
        <v>150</v>
      </c>
      <c r="G6" s="23"/>
      <c r="H6" s="40" t="s">
        <v>7</v>
      </c>
      <c r="M6" t="s">
        <v>51</v>
      </c>
      <c r="N6">
        <v>72</v>
      </c>
      <c r="O6">
        <v>2.16</v>
      </c>
      <c r="P6">
        <v>3.99</v>
      </c>
      <c r="R6">
        <f t="shared" si="1"/>
        <v>24.18</v>
      </c>
      <c r="S6">
        <f t="shared" si="0"/>
        <v>43.74</v>
      </c>
    </row>
    <row r="7" spans="1:19" ht="18" x14ac:dyDescent="0.25">
      <c r="A7" s="38" t="s">
        <v>21</v>
      </c>
      <c r="B7" s="39"/>
      <c r="C7" s="39"/>
      <c r="D7" s="39"/>
      <c r="E7" s="39"/>
      <c r="F7" s="23">
        <v>220</v>
      </c>
      <c r="G7" s="23"/>
      <c r="H7" s="40" t="s">
        <v>7</v>
      </c>
      <c r="M7" t="s">
        <v>52</v>
      </c>
      <c r="N7">
        <v>80</v>
      </c>
      <c r="O7">
        <v>0.54</v>
      </c>
      <c r="P7">
        <v>0.46</v>
      </c>
      <c r="R7">
        <f t="shared" si="1"/>
        <v>10.8</v>
      </c>
      <c r="S7">
        <f t="shared" si="0"/>
        <v>17.8</v>
      </c>
    </row>
    <row r="8" spans="1:19" ht="18" x14ac:dyDescent="0.25">
      <c r="A8" s="38" t="s">
        <v>18</v>
      </c>
      <c r="B8" s="39"/>
      <c r="C8" s="39"/>
      <c r="D8" s="39"/>
      <c r="E8" s="39"/>
      <c r="F8" s="23">
        <v>70</v>
      </c>
      <c r="G8" s="23"/>
      <c r="H8" s="40" t="s">
        <v>7</v>
      </c>
      <c r="N8">
        <v>100</v>
      </c>
      <c r="O8">
        <v>0.65</v>
      </c>
      <c r="P8">
        <v>0.7</v>
      </c>
      <c r="R8">
        <f t="shared" si="1"/>
        <v>11.899999999999999</v>
      </c>
      <c r="S8">
        <f t="shared" si="0"/>
        <v>11.6</v>
      </c>
    </row>
    <row r="9" spans="1:19" ht="18" x14ac:dyDescent="0.25">
      <c r="A9" s="38" t="s">
        <v>19</v>
      </c>
      <c r="B9" s="39"/>
      <c r="C9" s="39"/>
      <c r="D9" s="39"/>
      <c r="E9" s="39"/>
      <c r="F9" s="23">
        <v>220</v>
      </c>
      <c r="G9" s="23"/>
      <c r="H9" s="40" t="s">
        <v>8</v>
      </c>
      <c r="M9" t="s">
        <v>53</v>
      </c>
      <c r="N9">
        <v>114</v>
      </c>
      <c r="O9">
        <v>0.30599999999999999</v>
      </c>
      <c r="P9">
        <v>0.57999999999999996</v>
      </c>
      <c r="R9">
        <f t="shared" si="1"/>
        <v>6.6920000000000002</v>
      </c>
      <c r="S9">
        <f t="shared" si="0"/>
        <v>8.9599999999999991</v>
      </c>
    </row>
    <row r="10" spans="1:19" ht="18" x14ac:dyDescent="0.25">
      <c r="A10" s="38" t="s">
        <v>47</v>
      </c>
      <c r="B10" s="39"/>
      <c r="C10" s="39"/>
      <c r="D10" s="39"/>
      <c r="E10" s="39"/>
      <c r="F10" s="23">
        <v>250</v>
      </c>
      <c r="G10" s="23"/>
      <c r="H10" s="40" t="s">
        <v>7</v>
      </c>
      <c r="N10">
        <v>120</v>
      </c>
      <c r="R10">
        <f t="shared" si="1"/>
        <v>0.91799999999999993</v>
      </c>
      <c r="S10">
        <f t="shared" si="0"/>
        <v>1.7399999999999998</v>
      </c>
    </row>
    <row r="11" spans="1:19" ht="18" x14ac:dyDescent="0.25">
      <c r="A11" s="38" t="s">
        <v>6</v>
      </c>
      <c r="B11" s="39"/>
      <c r="C11" s="39"/>
      <c r="D11" s="39"/>
      <c r="E11" s="39"/>
      <c r="F11" s="23">
        <v>300</v>
      </c>
      <c r="G11" s="23"/>
      <c r="H11" s="40" t="s">
        <v>8</v>
      </c>
      <c r="N11" t="s">
        <v>54</v>
      </c>
      <c r="R11">
        <f>0.24*40</f>
        <v>9.6</v>
      </c>
      <c r="S11">
        <f>R11*1.2</f>
        <v>11.52</v>
      </c>
    </row>
    <row r="12" spans="1:19" ht="18" x14ac:dyDescent="0.25">
      <c r="A12" s="38" t="s">
        <v>24</v>
      </c>
      <c r="B12" s="39"/>
      <c r="C12" s="39"/>
      <c r="D12" s="39"/>
      <c r="E12" s="39"/>
      <c r="F12" s="23">
        <v>200</v>
      </c>
      <c r="G12" s="23"/>
      <c r="H12" s="40" t="s">
        <v>8</v>
      </c>
      <c r="R12" s="37">
        <f>SUM(R2:R11)</f>
        <v>121.76750000000001</v>
      </c>
      <c r="S12" s="37">
        <f>SUM(S2:S11)</f>
        <v>204.24250000000004</v>
      </c>
    </row>
    <row r="13" spans="1:19" x14ac:dyDescent="0.25">
      <c r="A13" s="38" t="s">
        <v>25</v>
      </c>
      <c r="B13" s="39"/>
      <c r="C13" s="39"/>
      <c r="D13" s="39"/>
      <c r="E13" s="39"/>
      <c r="F13" s="23">
        <v>10</v>
      </c>
      <c r="G13" s="23"/>
      <c r="H13" s="40" t="s">
        <v>3</v>
      </c>
      <c r="J13" s="2"/>
      <c r="R13">
        <f>R12*1.2</f>
        <v>146.12100000000001</v>
      </c>
      <c r="S13">
        <f>S12*1.2</f>
        <v>245.09100000000004</v>
      </c>
    </row>
    <row r="14" spans="1:19" ht="17.25" customHeight="1" x14ac:dyDescent="0.25">
      <c r="A14" s="38" t="s">
        <v>26</v>
      </c>
      <c r="B14" s="39"/>
      <c r="C14" s="39"/>
      <c r="D14" s="39"/>
      <c r="E14" s="39"/>
      <c r="F14" s="23">
        <v>5</v>
      </c>
      <c r="G14" s="23"/>
      <c r="H14" s="40" t="s">
        <v>8</v>
      </c>
    </row>
    <row r="15" spans="1:19" ht="17.25" customHeight="1" x14ac:dyDescent="0.25">
      <c r="A15" s="41" t="s">
        <v>55</v>
      </c>
      <c r="B15" s="42"/>
      <c r="C15" s="42"/>
      <c r="D15" s="42"/>
      <c r="E15" s="43"/>
      <c r="F15" s="44">
        <v>44</v>
      </c>
      <c r="G15" s="45"/>
      <c r="H15" s="40" t="s">
        <v>3</v>
      </c>
    </row>
    <row r="16" spans="1:19" x14ac:dyDescent="0.25">
      <c r="A16" s="38" t="s">
        <v>27</v>
      </c>
      <c r="B16" s="39"/>
      <c r="C16" s="39"/>
      <c r="D16" s="39"/>
      <c r="E16" s="39"/>
      <c r="F16" s="23">
        <v>82</v>
      </c>
      <c r="G16" s="23"/>
      <c r="H16" s="40" t="s">
        <v>3</v>
      </c>
    </row>
    <row r="17" spans="1:8" x14ac:dyDescent="0.25">
      <c r="A17" s="38" t="s">
        <v>36</v>
      </c>
      <c r="B17" s="39"/>
      <c r="C17" s="39"/>
      <c r="D17" s="39"/>
      <c r="E17" s="39"/>
      <c r="F17" s="44">
        <v>5</v>
      </c>
      <c r="G17" s="45"/>
      <c r="H17" s="40" t="s">
        <v>3</v>
      </c>
    </row>
    <row r="18" spans="1:8" x14ac:dyDescent="0.25">
      <c r="A18" s="38" t="s">
        <v>28</v>
      </c>
      <c r="B18" s="39"/>
      <c r="C18" s="39"/>
      <c r="D18" s="39"/>
      <c r="E18" s="39"/>
      <c r="F18" s="23">
        <v>5</v>
      </c>
      <c r="G18" s="23"/>
      <c r="H18" s="40" t="s">
        <v>3</v>
      </c>
    </row>
    <row r="19" spans="1:8" x14ac:dyDescent="0.25">
      <c r="A19" s="41" t="s">
        <v>37</v>
      </c>
      <c r="B19" s="42"/>
      <c r="C19" s="42"/>
      <c r="D19" s="42"/>
      <c r="E19" s="43"/>
      <c r="F19" s="44">
        <v>126</v>
      </c>
      <c r="G19" s="45"/>
      <c r="H19" s="40" t="s">
        <v>3</v>
      </c>
    </row>
    <row r="20" spans="1:8" ht="18" x14ac:dyDescent="0.25">
      <c r="A20" s="41" t="s">
        <v>29</v>
      </c>
      <c r="B20" s="42"/>
      <c r="C20" s="42"/>
      <c r="D20" s="42"/>
      <c r="E20" s="43"/>
      <c r="F20" s="44">
        <f>F16+F17+F18+F15</f>
        <v>136</v>
      </c>
      <c r="G20" s="45"/>
      <c r="H20" s="40" t="s">
        <v>8</v>
      </c>
    </row>
    <row r="21" spans="1:8" x14ac:dyDescent="0.25">
      <c r="A21" s="41" t="s">
        <v>38</v>
      </c>
      <c r="B21" s="42"/>
      <c r="C21" s="42"/>
      <c r="D21" s="42"/>
      <c r="E21" s="43"/>
      <c r="F21" s="44">
        <v>5</v>
      </c>
      <c r="G21" s="45"/>
      <c r="H21" s="40" t="s">
        <v>3</v>
      </c>
    </row>
    <row r="22" spans="1:8" x14ac:dyDescent="0.25">
      <c r="A22" s="41" t="s">
        <v>39</v>
      </c>
      <c r="B22" s="42"/>
      <c r="C22" s="42"/>
      <c r="D22" s="42"/>
      <c r="E22" s="43"/>
      <c r="F22" s="44">
        <v>56</v>
      </c>
      <c r="G22" s="45"/>
      <c r="H22" s="40" t="s">
        <v>3</v>
      </c>
    </row>
    <row r="23" spans="1:8" x14ac:dyDescent="0.25">
      <c r="A23" s="41" t="s">
        <v>40</v>
      </c>
      <c r="B23" s="42"/>
      <c r="C23" s="42"/>
      <c r="D23" s="42"/>
      <c r="E23" s="43"/>
      <c r="F23" s="44">
        <v>89</v>
      </c>
      <c r="G23" s="45"/>
      <c r="H23" s="40" t="s">
        <v>3</v>
      </c>
    </row>
    <row r="24" spans="1:8" x14ac:dyDescent="0.25">
      <c r="A24" s="41" t="s">
        <v>45</v>
      </c>
      <c r="B24" s="42"/>
      <c r="C24" s="42"/>
      <c r="D24" s="42"/>
      <c r="E24" s="43"/>
      <c r="F24" s="44">
        <v>10</v>
      </c>
      <c r="G24" s="45"/>
      <c r="H24" s="40" t="s">
        <v>3</v>
      </c>
    </row>
    <row r="25" spans="1:8" ht="18" x14ac:dyDescent="0.25">
      <c r="A25" s="41" t="s">
        <v>35</v>
      </c>
      <c r="B25" s="42"/>
      <c r="C25" s="42"/>
      <c r="D25" s="42"/>
      <c r="E25" s="43"/>
      <c r="F25" s="44">
        <v>150</v>
      </c>
      <c r="G25" s="45"/>
      <c r="H25" s="40" t="s">
        <v>8</v>
      </c>
    </row>
    <row r="26" spans="1:8" ht="18" x14ac:dyDescent="0.25">
      <c r="A26" s="41" t="s">
        <v>44</v>
      </c>
      <c r="B26" s="42"/>
      <c r="C26" s="42"/>
      <c r="D26" s="42"/>
      <c r="E26" s="43"/>
      <c r="F26" s="44">
        <v>150</v>
      </c>
      <c r="G26" s="45"/>
      <c r="H26" s="40" t="s">
        <v>8</v>
      </c>
    </row>
    <row r="27" spans="1:8" ht="18.75" x14ac:dyDescent="0.3">
      <c r="A27" s="41" t="s">
        <v>41</v>
      </c>
      <c r="B27" s="42"/>
      <c r="C27" s="42"/>
      <c r="D27" s="42"/>
      <c r="E27" s="43"/>
      <c r="F27" s="44">
        <v>40</v>
      </c>
      <c r="G27" s="45"/>
      <c r="H27" s="40" t="s">
        <v>7</v>
      </c>
    </row>
    <row r="28" spans="1:8" x14ac:dyDescent="0.25">
      <c r="A28" s="41" t="s">
        <v>30</v>
      </c>
      <c r="B28" s="42"/>
      <c r="C28" s="42"/>
      <c r="D28" s="42"/>
      <c r="E28" s="43"/>
      <c r="F28" s="44">
        <v>140</v>
      </c>
      <c r="G28" s="45"/>
      <c r="H28" s="40" t="s">
        <v>3</v>
      </c>
    </row>
    <row r="29" spans="1:8" x14ac:dyDescent="0.25">
      <c r="A29" s="41" t="s">
        <v>43</v>
      </c>
      <c r="B29" s="42"/>
      <c r="C29" s="42"/>
      <c r="D29" s="42"/>
      <c r="E29" s="43"/>
      <c r="F29" s="44">
        <v>7</v>
      </c>
      <c r="G29" s="45"/>
      <c r="H29" s="46" t="s">
        <v>3</v>
      </c>
    </row>
    <row r="30" spans="1:8" x14ac:dyDescent="0.25">
      <c r="A30" s="41" t="s">
        <v>42</v>
      </c>
      <c r="B30" s="42"/>
      <c r="C30" s="42"/>
      <c r="D30" s="42"/>
      <c r="E30" s="43"/>
      <c r="F30" s="44">
        <v>6</v>
      </c>
      <c r="G30" s="45"/>
      <c r="H30" s="46" t="s">
        <v>3</v>
      </c>
    </row>
    <row r="31" spans="1:8" ht="15.75" thickBot="1" x14ac:dyDescent="0.3">
      <c r="A31" s="47" t="s">
        <v>31</v>
      </c>
      <c r="B31" s="48"/>
      <c r="C31" s="48"/>
      <c r="D31" s="48"/>
      <c r="E31" s="48"/>
      <c r="F31" s="49">
        <v>2</v>
      </c>
      <c r="G31" s="49"/>
      <c r="H31" s="50" t="s">
        <v>20</v>
      </c>
    </row>
    <row r="33" spans="1:8" x14ac:dyDescent="0.25">
      <c r="A33" s="29" t="s">
        <v>22</v>
      </c>
      <c r="B33" s="29"/>
      <c r="C33" s="29"/>
      <c r="D33" s="29"/>
      <c r="E33" s="29"/>
      <c r="F33" s="29"/>
      <c r="G33" s="29"/>
      <c r="H33" s="29"/>
    </row>
    <row r="34" spans="1:8" x14ac:dyDescent="0.25">
      <c r="A34" s="29"/>
      <c r="B34" s="29"/>
      <c r="C34" s="29"/>
      <c r="D34" s="29"/>
      <c r="E34" s="29"/>
      <c r="F34" s="29"/>
      <c r="G34" s="29"/>
      <c r="H34" s="29"/>
    </row>
    <row r="35" spans="1:8" ht="23.25" customHeight="1" x14ac:dyDescent="0.25">
      <c r="A35" s="29"/>
      <c r="B35" s="29"/>
      <c r="C35" s="29"/>
      <c r="D35" s="29"/>
      <c r="E35" s="29"/>
      <c r="F35" s="29"/>
      <c r="G35" s="29"/>
      <c r="H35" s="29"/>
    </row>
  </sheetData>
  <mergeCells count="62">
    <mergeCell ref="A33:H35"/>
    <mergeCell ref="A12:E12"/>
    <mergeCell ref="F12:G12"/>
    <mergeCell ref="A13:E13"/>
    <mergeCell ref="F13:G13"/>
    <mergeCell ref="A14:E14"/>
    <mergeCell ref="F14:G14"/>
    <mergeCell ref="A31:E31"/>
    <mergeCell ref="F31:G31"/>
    <mergeCell ref="A20:E20"/>
    <mergeCell ref="F20:G20"/>
    <mergeCell ref="A19:E19"/>
    <mergeCell ref="F19:G19"/>
    <mergeCell ref="A15:E15"/>
    <mergeCell ref="F15:G15"/>
    <mergeCell ref="A1:H1"/>
    <mergeCell ref="A8:E8"/>
    <mergeCell ref="F8:G8"/>
    <mergeCell ref="A7:E7"/>
    <mergeCell ref="A2:E2"/>
    <mergeCell ref="F2:G2"/>
    <mergeCell ref="A6:E6"/>
    <mergeCell ref="F6:G6"/>
    <mergeCell ref="F7:G7"/>
    <mergeCell ref="A5:E5"/>
    <mergeCell ref="F5:G5"/>
    <mergeCell ref="A3:E3"/>
    <mergeCell ref="F3:G3"/>
    <mergeCell ref="A4:E4"/>
    <mergeCell ref="F4:G4"/>
    <mergeCell ref="A9:E9"/>
    <mergeCell ref="F9:G9"/>
    <mergeCell ref="A10:E10"/>
    <mergeCell ref="F10:G10"/>
    <mergeCell ref="A11:E11"/>
    <mergeCell ref="F11:G11"/>
    <mergeCell ref="A18:E18"/>
    <mergeCell ref="F18:G18"/>
    <mergeCell ref="A16:E16"/>
    <mergeCell ref="F16:G16"/>
    <mergeCell ref="A28:E28"/>
    <mergeCell ref="F28:G28"/>
    <mergeCell ref="A25:E25"/>
    <mergeCell ref="F25:G25"/>
    <mergeCell ref="A27:E27"/>
    <mergeCell ref="F27:G27"/>
    <mergeCell ref="A17:E17"/>
    <mergeCell ref="F17:G17"/>
    <mergeCell ref="A21:E21"/>
    <mergeCell ref="F21:G21"/>
    <mergeCell ref="A26:E26"/>
    <mergeCell ref="F26:G26"/>
    <mergeCell ref="A22:E22"/>
    <mergeCell ref="F22:G22"/>
    <mergeCell ref="A23:E23"/>
    <mergeCell ref="F23:G23"/>
    <mergeCell ref="A30:E30"/>
    <mergeCell ref="F30:G30"/>
    <mergeCell ref="A29:E29"/>
    <mergeCell ref="F29:G29"/>
    <mergeCell ref="A24:E24"/>
    <mergeCell ref="F24:G2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7"/>
  <sheetViews>
    <sheetView workbookViewId="0">
      <selection activeCell="M16" sqref="M16"/>
    </sheetView>
  </sheetViews>
  <sheetFormatPr defaultRowHeight="15" x14ac:dyDescent="0.25"/>
  <sheetData>
    <row r="1" spans="1:9" x14ac:dyDescent="0.25">
      <c r="A1" s="33" t="s">
        <v>16</v>
      </c>
      <c r="B1" s="33"/>
      <c r="C1" s="33"/>
      <c r="D1" s="33"/>
      <c r="E1" s="33"/>
      <c r="F1" s="33"/>
      <c r="G1" s="33"/>
      <c r="H1" s="33"/>
      <c r="I1" s="33"/>
    </row>
    <row r="2" spans="1:9" ht="15.75" thickBot="1" x14ac:dyDescent="0.3">
      <c r="A2" s="34"/>
      <c r="B2" s="34"/>
      <c r="C2" s="34"/>
      <c r="D2" s="34"/>
      <c r="E2" s="34"/>
      <c r="F2" s="34"/>
      <c r="G2" s="34"/>
      <c r="H2" s="34"/>
      <c r="I2" s="34"/>
    </row>
    <row r="3" spans="1:9" ht="15.75" thickBot="1" x14ac:dyDescent="0.3">
      <c r="A3" s="30" t="s">
        <v>9</v>
      </c>
      <c r="B3" s="30" t="s">
        <v>10</v>
      </c>
      <c r="C3" s="30" t="s">
        <v>5</v>
      </c>
      <c r="D3" s="30" t="s">
        <v>5</v>
      </c>
      <c r="E3" s="30" t="s">
        <v>4</v>
      </c>
      <c r="F3" s="30" t="s">
        <v>4</v>
      </c>
      <c r="G3" s="30" t="s">
        <v>11</v>
      </c>
      <c r="H3" s="30" t="s">
        <v>11</v>
      </c>
      <c r="I3" s="30"/>
    </row>
    <row r="4" spans="1:9" ht="15.75" thickBot="1" x14ac:dyDescent="0.3">
      <c r="A4" s="30"/>
      <c r="B4" s="30"/>
      <c r="C4" s="30"/>
      <c r="D4" s="30"/>
      <c r="E4" s="30"/>
      <c r="F4" s="30"/>
      <c r="G4" s="30"/>
      <c r="H4" s="30"/>
      <c r="I4" s="30"/>
    </row>
    <row r="5" spans="1:9" ht="15.75" thickBot="1" x14ac:dyDescent="0.3">
      <c r="A5" s="30"/>
      <c r="B5" s="30"/>
      <c r="C5" s="30"/>
      <c r="D5" s="30"/>
      <c r="E5" s="30"/>
      <c r="F5" s="30"/>
      <c r="G5" s="30"/>
      <c r="H5" s="30"/>
      <c r="I5" s="30"/>
    </row>
    <row r="6" spans="1:9" ht="15.75" thickBot="1" x14ac:dyDescent="0.3">
      <c r="A6" s="30"/>
      <c r="B6" s="30"/>
      <c r="C6" s="30"/>
      <c r="D6" s="30"/>
      <c r="E6" s="30"/>
      <c r="F6" s="30"/>
      <c r="G6" s="30"/>
      <c r="H6" s="30"/>
      <c r="I6" s="30"/>
    </row>
    <row r="7" spans="1:9" ht="15.75" thickBot="1" x14ac:dyDescent="0.3">
      <c r="A7" s="30"/>
      <c r="B7" s="30"/>
      <c r="C7" s="30"/>
      <c r="D7" s="30"/>
      <c r="E7" s="30"/>
      <c r="F7" s="30"/>
      <c r="G7" s="30"/>
      <c r="H7" s="30"/>
      <c r="I7" s="30"/>
    </row>
    <row r="8" spans="1:9" ht="15.75" thickBot="1" x14ac:dyDescent="0.3">
      <c r="A8" s="30"/>
      <c r="B8" s="30"/>
      <c r="C8" s="30"/>
      <c r="D8" s="30"/>
      <c r="E8" s="30"/>
      <c r="F8" s="30"/>
      <c r="G8" s="30"/>
      <c r="H8" s="30"/>
      <c r="I8" s="30"/>
    </row>
    <row r="9" spans="1:9" ht="15.75" thickBot="1" x14ac:dyDescent="0.3">
      <c r="A9" s="30"/>
      <c r="B9" s="30"/>
      <c r="C9" s="30"/>
      <c r="D9" s="30"/>
      <c r="E9" s="30"/>
      <c r="F9" s="30"/>
      <c r="G9" s="30"/>
      <c r="H9" s="30"/>
      <c r="I9" s="30"/>
    </row>
    <row r="10" spans="1:9" ht="18.75" thickBot="1" x14ac:dyDescent="0.3">
      <c r="A10" s="30"/>
      <c r="B10" s="30"/>
      <c r="C10" s="3" t="s">
        <v>12</v>
      </c>
      <c r="D10" s="3" t="s">
        <v>13</v>
      </c>
      <c r="E10" s="3" t="s">
        <v>12</v>
      </c>
      <c r="F10" s="3" t="s">
        <v>13</v>
      </c>
      <c r="G10" s="3" t="s">
        <v>12</v>
      </c>
      <c r="H10" s="3" t="s">
        <v>13</v>
      </c>
      <c r="I10" s="4"/>
    </row>
    <row r="11" spans="1:9" x14ac:dyDescent="0.25">
      <c r="A11" s="5">
        <v>0</v>
      </c>
      <c r="B11" s="6"/>
      <c r="C11" s="7">
        <v>4</v>
      </c>
      <c r="D11" s="8">
        <f>((C11+C13)/2)*B12</f>
        <v>20.25</v>
      </c>
      <c r="E11" s="9">
        <v>0</v>
      </c>
      <c r="F11" s="8">
        <f>((E11+E13)/2)*B12</f>
        <v>0</v>
      </c>
      <c r="G11" s="9">
        <v>0.2</v>
      </c>
      <c r="H11" s="8">
        <f>((G11+G13)/2)*B12</f>
        <v>1</v>
      </c>
      <c r="I11" s="10"/>
    </row>
    <row r="12" spans="1:9" x14ac:dyDescent="0.25">
      <c r="A12" s="11"/>
      <c r="B12" s="12">
        <f>(A13-A11)*1000</f>
        <v>5</v>
      </c>
      <c r="C12" s="13"/>
      <c r="D12" s="8"/>
      <c r="E12" s="14"/>
      <c r="F12" s="8"/>
      <c r="G12" s="14"/>
      <c r="H12" s="8"/>
      <c r="I12" s="12"/>
    </row>
    <row r="13" spans="1:9" x14ac:dyDescent="0.25">
      <c r="A13" s="11">
        <v>5.0000000000000001E-3</v>
      </c>
      <c r="B13" s="12"/>
      <c r="C13" s="13">
        <v>4.0999999999999996</v>
      </c>
      <c r="D13" s="8">
        <f t="shared" ref="D13:D69" si="0">((C13+C15)/2)*B14</f>
        <v>20.25</v>
      </c>
      <c r="E13" s="14">
        <v>0</v>
      </c>
      <c r="F13" s="8">
        <f t="shared" ref="F13:F69" si="1">((E13+E15)/2)*B14</f>
        <v>0</v>
      </c>
      <c r="G13" s="14">
        <v>0.2</v>
      </c>
      <c r="H13" s="8">
        <f t="shared" ref="H13:H69" si="2">((G13+G15)/2)*B14</f>
        <v>1.25</v>
      </c>
      <c r="I13" s="12"/>
    </row>
    <row r="14" spans="1:9" x14ac:dyDescent="0.25">
      <c r="A14" s="11"/>
      <c r="B14" s="12">
        <f t="shared" ref="B14:B70" si="3">(A15-A13)*1000</f>
        <v>5</v>
      </c>
      <c r="C14" s="13"/>
      <c r="D14" s="8"/>
      <c r="E14" s="14"/>
      <c r="F14" s="8"/>
      <c r="G14" s="14"/>
      <c r="H14" s="8"/>
      <c r="I14" s="12"/>
    </row>
    <row r="15" spans="1:9" x14ac:dyDescent="0.25">
      <c r="A15" s="11">
        <v>0.01</v>
      </c>
      <c r="B15" s="12"/>
      <c r="C15" s="13">
        <v>4</v>
      </c>
      <c r="D15" s="8">
        <f t="shared" si="0"/>
        <v>19.249999999999996</v>
      </c>
      <c r="E15" s="14">
        <v>0</v>
      </c>
      <c r="F15" s="8">
        <f t="shared" si="1"/>
        <v>0</v>
      </c>
      <c r="G15" s="14">
        <v>0.3</v>
      </c>
      <c r="H15" s="8">
        <f t="shared" si="2"/>
        <v>0.74999999999999989</v>
      </c>
      <c r="I15" s="12"/>
    </row>
    <row r="16" spans="1:9" x14ac:dyDescent="0.25">
      <c r="A16" s="11"/>
      <c r="B16" s="12">
        <f t="shared" si="3"/>
        <v>4.9999999999999991</v>
      </c>
      <c r="C16" s="13"/>
      <c r="D16" s="8"/>
      <c r="E16" s="14"/>
      <c r="F16" s="8"/>
      <c r="G16" s="14"/>
      <c r="H16" s="8"/>
      <c r="I16" s="12"/>
    </row>
    <row r="17" spans="1:9" x14ac:dyDescent="0.25">
      <c r="A17" s="11">
        <v>1.4999999999999999E-2</v>
      </c>
      <c r="B17" s="12"/>
      <c r="C17" s="13">
        <v>3.7</v>
      </c>
      <c r="D17" s="8">
        <f t="shared" si="0"/>
        <v>19.750000000000004</v>
      </c>
      <c r="E17" s="14">
        <v>0</v>
      </c>
      <c r="F17" s="8">
        <f t="shared" si="1"/>
        <v>0</v>
      </c>
      <c r="G17" s="14">
        <v>0</v>
      </c>
      <c r="H17" s="8">
        <f t="shared" si="2"/>
        <v>3.5000000000000004</v>
      </c>
      <c r="I17" s="12"/>
    </row>
    <row r="18" spans="1:9" x14ac:dyDescent="0.25">
      <c r="A18" s="11"/>
      <c r="B18" s="12">
        <f t="shared" si="3"/>
        <v>5.0000000000000009</v>
      </c>
      <c r="C18" s="13"/>
      <c r="D18" s="8"/>
      <c r="E18" s="14"/>
      <c r="F18" s="8"/>
      <c r="G18" s="14"/>
      <c r="H18" s="8"/>
      <c r="I18" s="12"/>
    </row>
    <row r="19" spans="1:9" x14ac:dyDescent="0.25">
      <c r="A19" s="11">
        <v>0.02</v>
      </c>
      <c r="B19" s="12"/>
      <c r="C19" s="13">
        <v>4.2</v>
      </c>
      <c r="D19" s="8">
        <f t="shared" si="0"/>
        <v>20.500000000000004</v>
      </c>
      <c r="E19" s="14">
        <v>0</v>
      </c>
      <c r="F19" s="8">
        <f t="shared" si="1"/>
        <v>5.0000000000000009</v>
      </c>
      <c r="G19" s="14">
        <v>1.4</v>
      </c>
      <c r="H19" s="8">
        <f t="shared" si="2"/>
        <v>6.0000000000000009</v>
      </c>
      <c r="I19" s="12"/>
    </row>
    <row r="20" spans="1:9" x14ac:dyDescent="0.25">
      <c r="A20" s="11"/>
      <c r="B20" s="12">
        <f t="shared" si="3"/>
        <v>5.0000000000000009</v>
      </c>
      <c r="C20" s="13"/>
      <c r="D20" s="8"/>
      <c r="E20" s="14"/>
      <c r="F20" s="8"/>
      <c r="G20" s="14"/>
      <c r="H20" s="8"/>
      <c r="I20" s="12"/>
    </row>
    <row r="21" spans="1:9" x14ac:dyDescent="0.25">
      <c r="A21" s="11">
        <v>2.5000000000000001E-2</v>
      </c>
      <c r="B21" s="12"/>
      <c r="C21" s="13">
        <v>4</v>
      </c>
      <c r="D21" s="8">
        <f t="shared" si="0"/>
        <v>23.749999999999986</v>
      </c>
      <c r="E21" s="14">
        <v>2</v>
      </c>
      <c r="F21" s="8">
        <f t="shared" si="1"/>
        <v>5.2499999999999973</v>
      </c>
      <c r="G21" s="14">
        <v>1</v>
      </c>
      <c r="H21" s="8">
        <f t="shared" si="2"/>
        <v>12.499999999999993</v>
      </c>
      <c r="I21" s="12"/>
    </row>
    <row r="22" spans="1:9" x14ac:dyDescent="0.25">
      <c r="A22" s="11"/>
      <c r="B22" s="12">
        <f t="shared" si="3"/>
        <v>4.9999999999999973</v>
      </c>
      <c r="C22" s="13"/>
      <c r="D22" s="8"/>
      <c r="E22" s="14"/>
      <c r="F22" s="8"/>
      <c r="G22" s="14"/>
      <c r="H22" s="8"/>
      <c r="I22" s="12"/>
    </row>
    <row r="23" spans="1:9" x14ac:dyDescent="0.25">
      <c r="A23" s="11">
        <v>0.03</v>
      </c>
      <c r="B23" s="12"/>
      <c r="C23" s="13">
        <v>5.5</v>
      </c>
      <c r="D23" s="8">
        <f t="shared" si="0"/>
        <v>27.500000000000025</v>
      </c>
      <c r="E23" s="14">
        <v>0.1</v>
      </c>
      <c r="F23" s="8">
        <f t="shared" si="1"/>
        <v>1.5000000000000013</v>
      </c>
      <c r="G23" s="14">
        <v>4</v>
      </c>
      <c r="H23" s="8">
        <f t="shared" si="2"/>
        <v>25.250000000000021</v>
      </c>
      <c r="I23" s="12"/>
    </row>
    <row r="24" spans="1:9" x14ac:dyDescent="0.25">
      <c r="A24" s="11"/>
      <c r="B24" s="12">
        <f t="shared" si="3"/>
        <v>5.0000000000000044</v>
      </c>
      <c r="C24" s="13"/>
      <c r="D24" s="8"/>
      <c r="E24" s="14"/>
      <c r="F24" s="8"/>
      <c r="G24" s="14"/>
      <c r="H24" s="8"/>
      <c r="I24" s="12"/>
    </row>
    <row r="25" spans="1:9" x14ac:dyDescent="0.25">
      <c r="A25" s="11">
        <v>3.5000000000000003E-2</v>
      </c>
      <c r="B25" s="12"/>
      <c r="C25" s="13">
        <v>5.5</v>
      </c>
      <c r="D25" s="8">
        <f t="shared" si="0"/>
        <v>27.999999999999982</v>
      </c>
      <c r="E25" s="14">
        <v>0.5</v>
      </c>
      <c r="F25" s="8">
        <f t="shared" si="1"/>
        <v>2.7499999999999987</v>
      </c>
      <c r="G25" s="14">
        <v>6.1</v>
      </c>
      <c r="H25" s="8">
        <f t="shared" si="2"/>
        <v>26.499999999999986</v>
      </c>
      <c r="I25" s="12"/>
    </row>
    <row r="26" spans="1:9" x14ac:dyDescent="0.25">
      <c r="A26" s="11"/>
      <c r="B26" s="12">
        <f t="shared" si="3"/>
        <v>4.9999999999999973</v>
      </c>
      <c r="C26" s="13"/>
      <c r="D26" s="8"/>
      <c r="E26" s="14"/>
      <c r="F26" s="8"/>
      <c r="G26" s="14"/>
      <c r="H26" s="8"/>
      <c r="I26" s="12"/>
    </row>
    <row r="27" spans="1:9" x14ac:dyDescent="0.25">
      <c r="A27" s="11">
        <v>0.04</v>
      </c>
      <c r="B27" s="12"/>
      <c r="C27" s="13">
        <v>5.7</v>
      </c>
      <c r="D27" s="8">
        <f t="shared" si="0"/>
        <v>27.249999999999986</v>
      </c>
      <c r="E27" s="14">
        <v>0.6</v>
      </c>
      <c r="F27" s="8">
        <f t="shared" si="1"/>
        <v>2.7499999999999987</v>
      </c>
      <c r="G27" s="14">
        <v>4.5</v>
      </c>
      <c r="H27" s="8">
        <f t="shared" si="2"/>
        <v>27.499999999999986</v>
      </c>
      <c r="I27" s="12"/>
    </row>
    <row r="28" spans="1:9" x14ac:dyDescent="0.25">
      <c r="A28" s="11"/>
      <c r="B28" s="12">
        <f t="shared" si="3"/>
        <v>4.9999999999999973</v>
      </c>
      <c r="C28" s="13"/>
      <c r="D28" s="8"/>
      <c r="E28" s="14"/>
      <c r="F28" s="8"/>
      <c r="G28" s="14"/>
      <c r="H28" s="8"/>
      <c r="I28" s="12"/>
    </row>
    <row r="29" spans="1:9" x14ac:dyDescent="0.25">
      <c r="A29" s="11">
        <v>4.4999999999999998E-2</v>
      </c>
      <c r="B29" s="12"/>
      <c r="C29" s="13">
        <v>5.2</v>
      </c>
      <c r="D29" s="8">
        <f t="shared" si="0"/>
        <v>30.250000000000032</v>
      </c>
      <c r="E29" s="14">
        <v>0.5</v>
      </c>
      <c r="F29" s="8">
        <f t="shared" si="1"/>
        <v>5.0000000000000044</v>
      </c>
      <c r="G29" s="14">
        <v>6.5</v>
      </c>
      <c r="H29" s="8">
        <f t="shared" si="2"/>
        <v>25.250000000000021</v>
      </c>
      <c r="I29" s="12"/>
    </row>
    <row r="30" spans="1:9" x14ac:dyDescent="0.25">
      <c r="A30" s="11"/>
      <c r="B30" s="12">
        <f t="shared" si="3"/>
        <v>5.0000000000000044</v>
      </c>
      <c r="C30" s="13"/>
      <c r="D30" s="8"/>
      <c r="E30" s="14"/>
      <c r="F30" s="8"/>
      <c r="G30" s="14"/>
      <c r="H30" s="8"/>
      <c r="I30" s="12"/>
    </row>
    <row r="31" spans="1:9" x14ac:dyDescent="0.25">
      <c r="A31" s="11">
        <v>0.05</v>
      </c>
      <c r="B31" s="12"/>
      <c r="C31" s="13">
        <v>6.9</v>
      </c>
      <c r="D31" s="8">
        <f t="shared" si="0"/>
        <v>32.999999999999979</v>
      </c>
      <c r="E31" s="14">
        <v>1.5</v>
      </c>
      <c r="F31" s="8">
        <f t="shared" si="1"/>
        <v>4.9999999999999973</v>
      </c>
      <c r="G31" s="14">
        <v>3.6</v>
      </c>
      <c r="H31" s="8">
        <f t="shared" si="2"/>
        <v>25.749999999999989</v>
      </c>
      <c r="I31" s="12"/>
    </row>
    <row r="32" spans="1:9" x14ac:dyDescent="0.25">
      <c r="A32" s="11"/>
      <c r="B32" s="12">
        <f t="shared" si="3"/>
        <v>4.9999999999999973</v>
      </c>
      <c r="C32" s="13"/>
      <c r="D32" s="8"/>
      <c r="E32" s="14"/>
      <c r="F32" s="8"/>
      <c r="G32" s="14"/>
      <c r="H32" s="8"/>
      <c r="I32" s="12"/>
    </row>
    <row r="33" spans="1:9" x14ac:dyDescent="0.25">
      <c r="A33" s="11">
        <v>5.5E-2</v>
      </c>
      <c r="B33" s="12"/>
      <c r="C33" s="13">
        <v>6.3</v>
      </c>
      <c r="D33" s="8">
        <f t="shared" si="0"/>
        <v>25.499999999999986</v>
      </c>
      <c r="E33" s="14">
        <v>0.5</v>
      </c>
      <c r="F33" s="8">
        <f t="shared" si="1"/>
        <v>1.2499999999999993</v>
      </c>
      <c r="G33" s="14">
        <v>6.7</v>
      </c>
      <c r="H33" s="8">
        <f t="shared" si="2"/>
        <v>30.249999999999986</v>
      </c>
      <c r="I33" s="12"/>
    </row>
    <row r="34" spans="1:9" x14ac:dyDescent="0.25">
      <c r="A34" s="11"/>
      <c r="B34" s="12">
        <f t="shared" si="3"/>
        <v>4.9999999999999973</v>
      </c>
      <c r="C34" s="13"/>
      <c r="D34" s="8"/>
      <c r="E34" s="14"/>
      <c r="F34" s="8"/>
      <c r="G34" s="14"/>
      <c r="H34" s="8"/>
      <c r="I34" s="12"/>
    </row>
    <row r="35" spans="1:9" x14ac:dyDescent="0.25">
      <c r="A35" s="11">
        <v>0.06</v>
      </c>
      <c r="B35" s="12"/>
      <c r="C35" s="13">
        <v>3.9</v>
      </c>
      <c r="D35" s="8">
        <f t="shared" si="0"/>
        <v>16.500000000000014</v>
      </c>
      <c r="E35" s="14">
        <v>0</v>
      </c>
      <c r="F35" s="8">
        <f t="shared" si="1"/>
        <v>0</v>
      </c>
      <c r="G35" s="14">
        <v>5.4</v>
      </c>
      <c r="H35" s="8">
        <f t="shared" si="2"/>
        <v>31.000000000000028</v>
      </c>
      <c r="I35" s="12"/>
    </row>
    <row r="36" spans="1:9" x14ac:dyDescent="0.25">
      <c r="A36" s="11"/>
      <c r="B36" s="12">
        <f t="shared" si="3"/>
        <v>5.0000000000000044</v>
      </c>
      <c r="C36" s="13"/>
      <c r="D36" s="8"/>
      <c r="E36" s="14"/>
      <c r="F36" s="8"/>
      <c r="G36" s="14"/>
      <c r="H36" s="8"/>
      <c r="I36" s="12"/>
    </row>
    <row r="37" spans="1:9" x14ac:dyDescent="0.25">
      <c r="A37" s="11">
        <v>6.5000000000000002E-2</v>
      </c>
      <c r="B37" s="12"/>
      <c r="C37" s="13">
        <v>2.7</v>
      </c>
      <c r="D37" s="8">
        <f t="shared" si="0"/>
        <v>9.7500000000000089</v>
      </c>
      <c r="E37" s="14">
        <v>0</v>
      </c>
      <c r="F37" s="8">
        <f t="shared" si="1"/>
        <v>11.750000000000011</v>
      </c>
      <c r="G37" s="14">
        <v>7</v>
      </c>
      <c r="H37" s="8">
        <f t="shared" si="2"/>
        <v>37.000000000000036</v>
      </c>
      <c r="I37" s="12"/>
    </row>
    <row r="38" spans="1:9" x14ac:dyDescent="0.25">
      <c r="A38" s="11"/>
      <c r="B38" s="12">
        <f t="shared" si="3"/>
        <v>5.0000000000000044</v>
      </c>
      <c r="C38" s="13"/>
      <c r="D38" s="8"/>
      <c r="E38" s="14"/>
      <c r="F38" s="8"/>
      <c r="G38" s="14"/>
      <c r="H38" s="8"/>
      <c r="I38" s="12"/>
    </row>
    <row r="39" spans="1:9" x14ac:dyDescent="0.25">
      <c r="A39" s="11">
        <v>7.0000000000000007E-2</v>
      </c>
      <c r="B39" s="12"/>
      <c r="C39" s="13">
        <v>1.2</v>
      </c>
      <c r="D39" s="8">
        <f t="shared" si="0"/>
        <v>4.7499999999999902</v>
      </c>
      <c r="E39" s="14">
        <v>4.7</v>
      </c>
      <c r="F39" s="8">
        <f t="shared" si="1"/>
        <v>24.99999999999995</v>
      </c>
      <c r="G39" s="14">
        <v>7.8</v>
      </c>
      <c r="H39" s="8">
        <f t="shared" si="2"/>
        <v>39.999999999999922</v>
      </c>
      <c r="I39" s="12"/>
    </row>
    <row r="40" spans="1:9" x14ac:dyDescent="0.25">
      <c r="A40" s="11"/>
      <c r="B40" s="12">
        <f t="shared" si="3"/>
        <v>4.9999999999999902</v>
      </c>
      <c r="C40" s="13"/>
      <c r="D40" s="8"/>
      <c r="E40" s="14"/>
      <c r="F40" s="8"/>
      <c r="G40" s="14"/>
      <c r="H40" s="8"/>
      <c r="I40" s="12"/>
    </row>
    <row r="41" spans="1:9" x14ac:dyDescent="0.25">
      <c r="A41" s="11">
        <v>7.4999999999999997E-2</v>
      </c>
      <c r="B41" s="12"/>
      <c r="C41" s="13">
        <v>0.7</v>
      </c>
      <c r="D41" s="8">
        <f t="shared" si="0"/>
        <v>7.0000000000000053</v>
      </c>
      <c r="E41" s="14">
        <v>5.3</v>
      </c>
      <c r="F41" s="8">
        <f t="shared" si="1"/>
        <v>21.750000000000018</v>
      </c>
      <c r="G41" s="14">
        <v>8.1999999999999993</v>
      </c>
      <c r="H41" s="8">
        <f t="shared" si="2"/>
        <v>37.250000000000028</v>
      </c>
      <c r="I41" s="12"/>
    </row>
    <row r="42" spans="1:9" x14ac:dyDescent="0.25">
      <c r="A42" s="11"/>
      <c r="B42" s="12">
        <f t="shared" si="3"/>
        <v>5.0000000000000044</v>
      </c>
      <c r="C42" s="13"/>
      <c r="D42" s="8"/>
      <c r="E42" s="14"/>
      <c r="F42" s="8"/>
      <c r="G42" s="14"/>
      <c r="H42" s="8"/>
      <c r="I42" s="12"/>
    </row>
    <row r="43" spans="1:9" x14ac:dyDescent="0.25">
      <c r="A43" s="11">
        <v>0.08</v>
      </c>
      <c r="B43" s="12"/>
      <c r="C43" s="13">
        <v>2.1</v>
      </c>
      <c r="D43" s="8">
        <f t="shared" si="0"/>
        <v>9.5000000000000071</v>
      </c>
      <c r="E43" s="14">
        <v>3.4</v>
      </c>
      <c r="F43" s="8">
        <f t="shared" si="1"/>
        <v>15.500000000000012</v>
      </c>
      <c r="G43" s="14">
        <v>6.7</v>
      </c>
      <c r="H43" s="8">
        <f t="shared" si="2"/>
        <v>36.750000000000028</v>
      </c>
      <c r="I43" s="12"/>
    </row>
    <row r="44" spans="1:9" x14ac:dyDescent="0.25">
      <c r="A44" s="11"/>
      <c r="B44" s="12">
        <f t="shared" si="3"/>
        <v>5.0000000000000044</v>
      </c>
      <c r="C44" s="13"/>
      <c r="D44" s="8"/>
      <c r="E44" s="14"/>
      <c r="F44" s="8"/>
      <c r="G44" s="14"/>
      <c r="H44" s="8"/>
      <c r="I44" s="12"/>
    </row>
    <row r="45" spans="1:9" x14ac:dyDescent="0.25">
      <c r="A45" s="11">
        <v>8.5000000000000006E-2</v>
      </c>
      <c r="B45" s="12"/>
      <c r="C45" s="13">
        <v>1.7</v>
      </c>
      <c r="D45" s="8">
        <f t="shared" si="0"/>
        <v>6.7499999999999876</v>
      </c>
      <c r="E45" s="14">
        <v>2.8</v>
      </c>
      <c r="F45" s="8">
        <f t="shared" si="1"/>
        <v>15.24999999999997</v>
      </c>
      <c r="G45" s="14">
        <v>8</v>
      </c>
      <c r="H45" s="8">
        <f t="shared" si="2"/>
        <v>39.999999999999922</v>
      </c>
      <c r="I45" s="12"/>
    </row>
    <row r="46" spans="1:9" x14ac:dyDescent="0.25">
      <c r="A46" s="11"/>
      <c r="B46" s="12">
        <f t="shared" si="3"/>
        <v>4.9999999999999902</v>
      </c>
      <c r="C46" s="13"/>
      <c r="D46" s="8"/>
      <c r="E46" s="14"/>
      <c r="F46" s="8"/>
      <c r="G46" s="14"/>
      <c r="H46" s="8"/>
      <c r="I46" s="12"/>
    </row>
    <row r="47" spans="1:9" x14ac:dyDescent="0.25">
      <c r="A47" s="11">
        <v>0.09</v>
      </c>
      <c r="B47" s="12"/>
      <c r="C47" s="13">
        <v>1</v>
      </c>
      <c r="D47" s="8">
        <f t="shared" si="0"/>
        <v>5.7500000000000044</v>
      </c>
      <c r="E47" s="14">
        <v>3.3</v>
      </c>
      <c r="F47" s="8">
        <f t="shared" si="1"/>
        <v>16.500000000000014</v>
      </c>
      <c r="G47" s="14">
        <v>8</v>
      </c>
      <c r="H47" s="8">
        <f t="shared" si="2"/>
        <v>40.250000000000043</v>
      </c>
      <c r="I47" s="12"/>
    </row>
    <row r="48" spans="1:9" x14ac:dyDescent="0.25">
      <c r="A48" s="11"/>
      <c r="B48" s="12">
        <f t="shared" si="3"/>
        <v>5.0000000000000044</v>
      </c>
      <c r="C48" s="13"/>
      <c r="D48" s="8"/>
      <c r="E48" s="14"/>
      <c r="F48" s="8"/>
      <c r="G48" s="14"/>
      <c r="H48" s="8"/>
      <c r="I48" s="12"/>
    </row>
    <row r="49" spans="1:9" x14ac:dyDescent="0.25">
      <c r="A49" s="11">
        <v>9.5000000000000001E-2</v>
      </c>
      <c r="B49" s="12"/>
      <c r="C49" s="13">
        <v>1.3</v>
      </c>
      <c r="D49" s="8">
        <f t="shared" si="0"/>
        <v>8.2500000000000071</v>
      </c>
      <c r="E49" s="14">
        <v>3.3</v>
      </c>
      <c r="F49" s="8">
        <f t="shared" si="1"/>
        <v>16.250000000000014</v>
      </c>
      <c r="G49" s="14">
        <v>8.1</v>
      </c>
      <c r="H49" s="8">
        <f t="shared" si="2"/>
        <v>31.000000000000025</v>
      </c>
      <c r="I49" s="12"/>
    </row>
    <row r="50" spans="1:9" x14ac:dyDescent="0.25">
      <c r="A50" s="11"/>
      <c r="B50" s="12">
        <f t="shared" si="3"/>
        <v>5.0000000000000044</v>
      </c>
      <c r="C50" s="13"/>
      <c r="D50" s="8"/>
      <c r="E50" s="14"/>
      <c r="F50" s="8"/>
      <c r="G50" s="14"/>
      <c r="H50" s="8"/>
      <c r="I50" s="12"/>
    </row>
    <row r="51" spans="1:9" x14ac:dyDescent="0.25">
      <c r="A51" s="11">
        <v>0.1</v>
      </c>
      <c r="B51" s="12"/>
      <c r="C51" s="13">
        <v>2</v>
      </c>
      <c r="D51" s="8">
        <f t="shared" si="0"/>
        <v>11.499999999999977</v>
      </c>
      <c r="E51" s="14">
        <v>3.2</v>
      </c>
      <c r="F51" s="8">
        <f t="shared" si="1"/>
        <v>10.74999999999998</v>
      </c>
      <c r="G51" s="14">
        <v>4.3</v>
      </c>
      <c r="H51" s="8">
        <f t="shared" si="2"/>
        <v>24.99999999999995</v>
      </c>
      <c r="I51" s="12"/>
    </row>
    <row r="52" spans="1:9" x14ac:dyDescent="0.25">
      <c r="A52" s="11"/>
      <c r="B52" s="12">
        <f t="shared" si="3"/>
        <v>4.9999999999999902</v>
      </c>
      <c r="C52" s="13"/>
      <c r="D52" s="8"/>
      <c r="E52" s="14"/>
      <c r="F52" s="8"/>
      <c r="G52" s="14"/>
      <c r="H52" s="8"/>
      <c r="I52" s="12"/>
    </row>
    <row r="53" spans="1:9" x14ac:dyDescent="0.25">
      <c r="A53" s="11">
        <v>0.105</v>
      </c>
      <c r="B53" s="12"/>
      <c r="C53" s="13">
        <v>2.6</v>
      </c>
      <c r="D53" s="8">
        <f t="shared" si="0"/>
        <v>17.500000000000014</v>
      </c>
      <c r="E53" s="14">
        <v>1.1000000000000001</v>
      </c>
      <c r="F53" s="8">
        <f t="shared" si="1"/>
        <v>6.5000000000000062</v>
      </c>
      <c r="G53" s="14">
        <v>5.7</v>
      </c>
      <c r="H53" s="8">
        <f t="shared" si="2"/>
        <v>24.000000000000021</v>
      </c>
      <c r="I53" s="12"/>
    </row>
    <row r="54" spans="1:9" x14ac:dyDescent="0.25">
      <c r="A54" s="11"/>
      <c r="B54" s="12">
        <f t="shared" si="3"/>
        <v>5.0000000000000044</v>
      </c>
      <c r="C54" s="13"/>
      <c r="D54" s="8"/>
      <c r="E54" s="14"/>
      <c r="F54" s="8"/>
      <c r="G54" s="14"/>
      <c r="H54" s="8"/>
      <c r="I54" s="12"/>
    </row>
    <row r="55" spans="1:9" x14ac:dyDescent="0.25">
      <c r="A55" s="11">
        <v>0.11</v>
      </c>
      <c r="B55" s="12"/>
      <c r="C55" s="13">
        <v>4.4000000000000004</v>
      </c>
      <c r="D55" s="8">
        <f t="shared" si="0"/>
        <v>25.750000000000025</v>
      </c>
      <c r="E55" s="14">
        <v>1.5</v>
      </c>
      <c r="F55" s="8">
        <f t="shared" si="1"/>
        <v>10.250000000000009</v>
      </c>
      <c r="G55" s="14">
        <v>3.9</v>
      </c>
      <c r="H55" s="8">
        <f t="shared" si="2"/>
        <v>13.500000000000012</v>
      </c>
      <c r="I55" s="12"/>
    </row>
    <row r="56" spans="1:9" x14ac:dyDescent="0.25">
      <c r="A56" s="11"/>
      <c r="B56" s="12">
        <f t="shared" si="3"/>
        <v>5.0000000000000044</v>
      </c>
      <c r="C56" s="13"/>
      <c r="D56" s="8"/>
      <c r="E56" s="14"/>
      <c r="F56" s="8"/>
      <c r="G56" s="14"/>
      <c r="H56" s="8"/>
      <c r="I56" s="12"/>
    </row>
    <row r="57" spans="1:9" x14ac:dyDescent="0.25">
      <c r="A57" s="11">
        <v>0.115</v>
      </c>
      <c r="B57" s="12"/>
      <c r="C57" s="13">
        <v>5.9</v>
      </c>
      <c r="D57" s="8">
        <f t="shared" si="0"/>
        <v>31.749999999999936</v>
      </c>
      <c r="E57" s="14">
        <v>2.6</v>
      </c>
      <c r="F57" s="8">
        <f t="shared" si="1"/>
        <v>9.7499999999999822</v>
      </c>
      <c r="G57" s="14">
        <v>1.5</v>
      </c>
      <c r="H57" s="8">
        <f t="shared" si="2"/>
        <v>6.4999999999999876</v>
      </c>
      <c r="I57" s="12"/>
    </row>
    <row r="58" spans="1:9" x14ac:dyDescent="0.25">
      <c r="A58" s="11"/>
      <c r="B58" s="12">
        <f t="shared" si="3"/>
        <v>4.9999999999999902</v>
      </c>
      <c r="C58" s="13"/>
      <c r="D58" s="8"/>
      <c r="E58" s="14"/>
      <c r="F58" s="8"/>
      <c r="G58" s="14"/>
      <c r="H58" s="8"/>
      <c r="I58" s="12"/>
    </row>
    <row r="59" spans="1:9" x14ac:dyDescent="0.25">
      <c r="A59" s="11">
        <v>0.12</v>
      </c>
      <c r="B59" s="12"/>
      <c r="C59" s="13">
        <v>6.8</v>
      </c>
      <c r="D59" s="8">
        <f t="shared" si="0"/>
        <v>35.750000000000036</v>
      </c>
      <c r="E59" s="14">
        <v>1.3</v>
      </c>
      <c r="F59" s="8">
        <f t="shared" si="1"/>
        <v>7.5000000000000071</v>
      </c>
      <c r="G59" s="14">
        <v>1.1000000000000001</v>
      </c>
      <c r="H59" s="8">
        <f t="shared" si="2"/>
        <v>4.0000000000000036</v>
      </c>
      <c r="I59" s="12"/>
    </row>
    <row r="60" spans="1:9" x14ac:dyDescent="0.25">
      <c r="A60" s="11"/>
      <c r="B60" s="12">
        <f t="shared" si="3"/>
        <v>5.0000000000000044</v>
      </c>
      <c r="C60" s="13"/>
      <c r="D60" s="8"/>
      <c r="E60" s="14"/>
      <c r="F60" s="8"/>
      <c r="G60" s="14"/>
      <c r="H60" s="8"/>
      <c r="I60" s="12"/>
    </row>
    <row r="61" spans="1:9" x14ac:dyDescent="0.25">
      <c r="A61" s="11">
        <v>0.125</v>
      </c>
      <c r="B61" s="12"/>
      <c r="C61" s="13">
        <v>7.5</v>
      </c>
      <c r="D61" s="8">
        <f t="shared" si="0"/>
        <v>36.000000000000036</v>
      </c>
      <c r="E61" s="14">
        <v>1.7</v>
      </c>
      <c r="F61" s="8">
        <f t="shared" si="1"/>
        <v>8.0000000000000071</v>
      </c>
      <c r="G61" s="14">
        <v>0.5</v>
      </c>
      <c r="H61" s="8">
        <f t="shared" si="2"/>
        <v>1.5000000000000013</v>
      </c>
      <c r="I61" s="12"/>
    </row>
    <row r="62" spans="1:9" x14ac:dyDescent="0.25">
      <c r="A62" s="11"/>
      <c r="B62" s="12">
        <f t="shared" si="3"/>
        <v>5.0000000000000044</v>
      </c>
      <c r="C62" s="13"/>
      <c r="D62" s="8"/>
      <c r="E62" s="14"/>
      <c r="F62" s="8"/>
      <c r="G62" s="14"/>
      <c r="H62" s="8"/>
      <c r="I62" s="12"/>
    </row>
    <row r="63" spans="1:9" x14ac:dyDescent="0.25">
      <c r="A63" s="11">
        <v>0.13</v>
      </c>
      <c r="B63" s="12"/>
      <c r="C63" s="13">
        <v>6.9</v>
      </c>
      <c r="D63" s="8">
        <f t="shared" si="0"/>
        <v>34.000000000000036</v>
      </c>
      <c r="E63" s="14">
        <v>1.5</v>
      </c>
      <c r="F63" s="8">
        <f t="shared" si="1"/>
        <v>6.7500000000000062</v>
      </c>
      <c r="G63" s="14">
        <v>0.1</v>
      </c>
      <c r="H63" s="8">
        <f t="shared" si="2"/>
        <v>0.25000000000000022</v>
      </c>
      <c r="I63" s="12"/>
    </row>
    <row r="64" spans="1:9" x14ac:dyDescent="0.25">
      <c r="A64" s="11"/>
      <c r="B64" s="12">
        <f t="shared" si="3"/>
        <v>5.0000000000000044</v>
      </c>
      <c r="C64" s="13"/>
      <c r="D64" s="8"/>
      <c r="E64" s="14"/>
      <c r="F64" s="8"/>
      <c r="G64" s="14"/>
      <c r="H64" s="8"/>
      <c r="I64" s="12"/>
    </row>
    <row r="65" spans="1:9" x14ac:dyDescent="0.25">
      <c r="A65" s="11">
        <v>0.13500000000000001</v>
      </c>
      <c r="B65" s="12"/>
      <c r="C65" s="13">
        <v>6.7</v>
      </c>
      <c r="D65" s="8">
        <f t="shared" si="0"/>
        <v>31.500000000000032</v>
      </c>
      <c r="E65" s="14">
        <v>1.2</v>
      </c>
      <c r="F65" s="8">
        <f t="shared" si="1"/>
        <v>3.0000000000000027</v>
      </c>
      <c r="G65" s="14">
        <v>0</v>
      </c>
      <c r="H65" s="8">
        <f t="shared" si="2"/>
        <v>2.0000000000000018</v>
      </c>
      <c r="I65" s="12"/>
    </row>
    <row r="66" spans="1:9" x14ac:dyDescent="0.25">
      <c r="A66" s="11"/>
      <c r="B66" s="12">
        <f t="shared" si="3"/>
        <v>5.0000000000000044</v>
      </c>
      <c r="C66" s="13"/>
      <c r="D66" s="8"/>
      <c r="E66" s="14"/>
      <c r="F66" s="8"/>
      <c r="G66" s="14"/>
      <c r="H66" s="8"/>
      <c r="I66" s="12"/>
    </row>
    <row r="67" spans="1:9" x14ac:dyDescent="0.25">
      <c r="A67" s="11">
        <v>0.14000000000000001</v>
      </c>
      <c r="B67" s="12"/>
      <c r="C67" s="13">
        <v>5.9</v>
      </c>
      <c r="D67" s="8">
        <f t="shared" si="0"/>
        <v>26.999999999999876</v>
      </c>
      <c r="E67" s="14">
        <v>0</v>
      </c>
      <c r="F67" s="8">
        <f t="shared" si="1"/>
        <v>0</v>
      </c>
      <c r="G67" s="14">
        <v>0.8</v>
      </c>
      <c r="H67" s="8">
        <f t="shared" si="2"/>
        <v>2.4999999999999885</v>
      </c>
      <c r="I67" s="12"/>
    </row>
    <row r="68" spans="1:9" x14ac:dyDescent="0.25">
      <c r="A68" s="11"/>
      <c r="B68" s="12">
        <f t="shared" si="3"/>
        <v>4.9999999999999769</v>
      </c>
      <c r="C68" s="13"/>
      <c r="D68" s="8"/>
      <c r="E68" s="14"/>
      <c r="F68" s="8"/>
      <c r="G68" s="14"/>
      <c r="H68" s="8"/>
      <c r="I68" s="12"/>
    </row>
    <row r="69" spans="1:9" x14ac:dyDescent="0.25">
      <c r="A69" s="11">
        <v>0.14499999999999999</v>
      </c>
      <c r="B69" s="12"/>
      <c r="C69" s="13">
        <v>4.9000000000000004</v>
      </c>
      <c r="D69" s="8">
        <f t="shared" si="0"/>
        <v>23.250000000000021</v>
      </c>
      <c r="E69" s="14">
        <v>0</v>
      </c>
      <c r="F69" s="8">
        <f t="shared" si="1"/>
        <v>0</v>
      </c>
      <c r="G69" s="14">
        <v>0.2</v>
      </c>
      <c r="H69" s="8">
        <f t="shared" si="2"/>
        <v>0.75000000000000078</v>
      </c>
      <c r="I69" s="12"/>
    </row>
    <row r="70" spans="1:9" x14ac:dyDescent="0.25">
      <c r="A70" s="11"/>
      <c r="B70" s="12">
        <f t="shared" si="3"/>
        <v>5.0000000000000044</v>
      </c>
      <c r="C70" s="13"/>
      <c r="D70" s="8"/>
      <c r="E70" s="14"/>
      <c r="F70" s="15"/>
      <c r="G70" s="14"/>
      <c r="H70" s="8"/>
      <c r="I70" s="12"/>
    </row>
    <row r="71" spans="1:9" x14ac:dyDescent="0.25">
      <c r="A71" s="11">
        <v>0.15</v>
      </c>
      <c r="B71" s="12"/>
      <c r="C71" s="13">
        <v>4.4000000000000004</v>
      </c>
      <c r="D71" s="8"/>
      <c r="E71" s="14"/>
      <c r="F71" s="15"/>
      <c r="G71" s="14">
        <v>0.1</v>
      </c>
      <c r="H71" s="8"/>
      <c r="I71" s="12"/>
    </row>
    <row r="72" spans="1:9" ht="15.75" thickBot="1" x14ac:dyDescent="0.3">
      <c r="A72" s="16" t="s">
        <v>14</v>
      </c>
      <c r="B72" s="17"/>
      <c r="C72" s="18"/>
      <c r="D72" s="19">
        <f>SUM(D11:D70)</f>
        <v>637.49999999999989</v>
      </c>
      <c r="E72" s="20"/>
      <c r="F72" s="19">
        <f>SUM(F11:F70)</f>
        <v>212.99999999999994</v>
      </c>
      <c r="G72" s="20"/>
      <c r="H72" s="19">
        <f>SUM(H11:H70)</f>
        <v>558.75</v>
      </c>
      <c r="I72" s="17"/>
    </row>
    <row r="73" spans="1:9" x14ac:dyDescent="0.25">
      <c r="A73" s="21"/>
      <c r="B73" s="22"/>
      <c r="C73" s="22"/>
      <c r="D73" s="22"/>
      <c r="E73" s="22"/>
      <c r="F73" s="22"/>
      <c r="G73" s="22"/>
      <c r="H73" s="22"/>
      <c r="I73" s="22"/>
    </row>
    <row r="74" spans="1:9" x14ac:dyDescent="0.25">
      <c r="A74" s="21"/>
      <c r="B74" s="22"/>
      <c r="C74" s="22"/>
      <c r="D74" s="22"/>
      <c r="E74" s="22"/>
      <c r="F74" s="22"/>
      <c r="G74" s="22"/>
      <c r="H74" s="22"/>
      <c r="I74" s="22"/>
    </row>
    <row r="75" spans="1:9" x14ac:dyDescent="0.25">
      <c r="A75" s="31" t="s">
        <v>15</v>
      </c>
      <c r="B75" s="31"/>
      <c r="C75" s="31"/>
      <c r="D75" s="31"/>
      <c r="E75" s="31"/>
      <c r="F75" s="31"/>
      <c r="G75" s="31"/>
      <c r="H75" s="31"/>
      <c r="I75" s="31"/>
    </row>
    <row r="76" spans="1:9" ht="15.75" thickBot="1" x14ac:dyDescent="0.3">
      <c r="A76" s="32"/>
      <c r="B76" s="32"/>
      <c r="C76" s="32"/>
      <c r="D76" s="32"/>
      <c r="E76" s="32"/>
      <c r="F76" s="32"/>
      <c r="G76" s="32"/>
      <c r="H76" s="32"/>
      <c r="I76" s="32"/>
    </row>
    <row r="77" spans="1:9" ht="15.75" thickBot="1" x14ac:dyDescent="0.3">
      <c r="A77" s="30" t="s">
        <v>9</v>
      </c>
      <c r="B77" s="30" t="s">
        <v>10</v>
      </c>
      <c r="C77" s="30" t="s">
        <v>5</v>
      </c>
      <c r="D77" s="30" t="s">
        <v>5</v>
      </c>
      <c r="E77" s="30" t="s">
        <v>4</v>
      </c>
      <c r="F77" s="30" t="s">
        <v>4</v>
      </c>
      <c r="G77" s="30" t="s">
        <v>11</v>
      </c>
      <c r="H77" s="30" t="s">
        <v>11</v>
      </c>
      <c r="I77" s="30"/>
    </row>
    <row r="78" spans="1:9" ht="15.75" thickBot="1" x14ac:dyDescent="0.3">
      <c r="A78" s="30"/>
      <c r="B78" s="30"/>
      <c r="C78" s="30"/>
      <c r="D78" s="30"/>
      <c r="E78" s="30"/>
      <c r="F78" s="30"/>
      <c r="G78" s="30"/>
      <c r="H78" s="30"/>
      <c r="I78" s="30"/>
    </row>
    <row r="79" spans="1:9" ht="15.75" thickBot="1" x14ac:dyDescent="0.3">
      <c r="A79" s="30"/>
      <c r="B79" s="30"/>
      <c r="C79" s="30"/>
      <c r="D79" s="30"/>
      <c r="E79" s="30"/>
      <c r="F79" s="30"/>
      <c r="G79" s="30"/>
      <c r="H79" s="30"/>
      <c r="I79" s="30"/>
    </row>
    <row r="80" spans="1:9" ht="15.75" thickBot="1" x14ac:dyDescent="0.3">
      <c r="A80" s="30"/>
      <c r="B80" s="30"/>
      <c r="C80" s="30"/>
      <c r="D80" s="30"/>
      <c r="E80" s="30"/>
      <c r="F80" s="30"/>
      <c r="G80" s="30"/>
      <c r="H80" s="30"/>
      <c r="I80" s="30"/>
    </row>
    <row r="81" spans="1:9" ht="15.75" thickBot="1" x14ac:dyDescent="0.3">
      <c r="A81" s="30"/>
      <c r="B81" s="30"/>
      <c r="C81" s="30"/>
      <c r="D81" s="30"/>
      <c r="E81" s="30"/>
      <c r="F81" s="30"/>
      <c r="G81" s="30"/>
      <c r="H81" s="30"/>
      <c r="I81" s="30"/>
    </row>
    <row r="82" spans="1:9" ht="15.75" thickBot="1" x14ac:dyDescent="0.3">
      <c r="A82" s="30"/>
      <c r="B82" s="30"/>
      <c r="C82" s="30"/>
      <c r="D82" s="30"/>
      <c r="E82" s="30"/>
      <c r="F82" s="30"/>
      <c r="G82" s="30"/>
      <c r="H82" s="30"/>
      <c r="I82" s="30"/>
    </row>
    <row r="83" spans="1:9" ht="15.75" thickBot="1" x14ac:dyDescent="0.3">
      <c r="A83" s="30"/>
      <c r="B83" s="30"/>
      <c r="C83" s="30"/>
      <c r="D83" s="30"/>
      <c r="E83" s="30"/>
      <c r="F83" s="30"/>
      <c r="G83" s="30"/>
      <c r="H83" s="30"/>
      <c r="I83" s="30"/>
    </row>
    <row r="84" spans="1:9" ht="18.75" thickBot="1" x14ac:dyDescent="0.3">
      <c r="A84" s="30"/>
      <c r="B84" s="30"/>
      <c r="C84" s="3" t="s">
        <v>12</v>
      </c>
      <c r="D84" s="3" t="s">
        <v>13</v>
      </c>
      <c r="E84" s="3" t="s">
        <v>12</v>
      </c>
      <c r="F84" s="3" t="s">
        <v>13</v>
      </c>
      <c r="G84" s="3" t="s">
        <v>12</v>
      </c>
      <c r="H84" s="3" t="s">
        <v>13</v>
      </c>
      <c r="I84" s="4"/>
    </row>
    <row r="85" spans="1:9" x14ac:dyDescent="0.25">
      <c r="A85" s="5">
        <v>0</v>
      </c>
      <c r="B85" s="6"/>
      <c r="C85" s="7">
        <v>2.7</v>
      </c>
      <c r="D85" s="8">
        <f>((C85+C87)/2)*B86</f>
        <v>4.0500000000000007</v>
      </c>
      <c r="E85" s="9">
        <v>0.2</v>
      </c>
      <c r="F85" s="8">
        <f>((E85+E87)/2)*B86</f>
        <v>0.30000000000000004</v>
      </c>
      <c r="G85" s="9">
        <v>1</v>
      </c>
      <c r="H85" s="8">
        <f>((G85+G87)/2)*B86</f>
        <v>1.875</v>
      </c>
      <c r="I85" s="10"/>
    </row>
    <row r="86" spans="1:9" x14ac:dyDescent="0.25">
      <c r="A86" s="11"/>
      <c r="B86" s="12">
        <f>(A87-A85)*1000</f>
        <v>1.5</v>
      </c>
      <c r="C86" s="13"/>
      <c r="D86" s="8"/>
      <c r="E86" s="14"/>
      <c r="F86" s="8"/>
      <c r="G86" s="14"/>
      <c r="H86" s="8"/>
      <c r="I86" s="12"/>
    </row>
    <row r="87" spans="1:9" x14ac:dyDescent="0.25">
      <c r="A87" s="11">
        <v>1.5E-3</v>
      </c>
      <c r="B87" s="12"/>
      <c r="C87" s="13">
        <v>2.7</v>
      </c>
      <c r="D87" s="8">
        <f t="shared" ref="D87" si="4">((C87+C89)/2)*B88</f>
        <v>11</v>
      </c>
      <c r="E87" s="14">
        <v>0.2</v>
      </c>
      <c r="F87" s="8">
        <f t="shared" ref="F87" si="5">((E87+E89)/2)*B88</f>
        <v>3.6</v>
      </c>
      <c r="G87" s="14">
        <v>1.5</v>
      </c>
      <c r="H87" s="8">
        <f t="shared" ref="H87" si="6">((G87+G89)/2)*B88</f>
        <v>5.6</v>
      </c>
      <c r="I87" s="12"/>
    </row>
    <row r="88" spans="1:9" x14ac:dyDescent="0.25">
      <c r="A88" s="11"/>
      <c r="B88" s="12">
        <f t="shared" ref="B88:B90" si="7">(A89-A87)*1000</f>
        <v>4</v>
      </c>
      <c r="C88" s="13"/>
      <c r="D88" s="8"/>
      <c r="E88" s="14"/>
      <c r="F88" s="8"/>
      <c r="G88" s="14"/>
      <c r="H88" s="8"/>
      <c r="I88" s="12"/>
    </row>
    <row r="89" spans="1:9" x14ac:dyDescent="0.25">
      <c r="A89" s="11">
        <v>5.4999999999999997E-3</v>
      </c>
      <c r="B89" s="12"/>
      <c r="C89" s="13">
        <v>2.8</v>
      </c>
      <c r="D89" s="8">
        <f t="shared" ref="D89" si="8">((C89+C91)/2)*B90</f>
        <v>11.2</v>
      </c>
      <c r="E89" s="14">
        <v>1.6</v>
      </c>
      <c r="F89" s="8">
        <f t="shared" ref="F89" si="9">((E89+E91)/2)*B90</f>
        <v>6.4</v>
      </c>
      <c r="G89" s="14">
        <v>1.3</v>
      </c>
      <c r="H89" s="8">
        <f t="shared" ref="H89" si="10">((G89+G91)/2)*B90</f>
        <v>5.2</v>
      </c>
      <c r="I89" s="12"/>
    </row>
    <row r="90" spans="1:9" x14ac:dyDescent="0.25">
      <c r="A90" s="11"/>
      <c r="B90" s="12">
        <f t="shared" si="7"/>
        <v>4</v>
      </c>
      <c r="C90" s="13"/>
      <c r="D90" s="8"/>
      <c r="E90" s="14"/>
      <c r="F90" s="8"/>
      <c r="G90" s="14"/>
      <c r="H90" s="8"/>
      <c r="I90" s="12"/>
    </row>
    <row r="91" spans="1:9" x14ac:dyDescent="0.25">
      <c r="A91" s="11">
        <v>9.4999999999999998E-3</v>
      </c>
      <c r="B91" s="12"/>
      <c r="C91" s="13">
        <v>2.8</v>
      </c>
      <c r="D91" s="8"/>
      <c r="E91" s="14">
        <v>1.6</v>
      </c>
      <c r="F91" s="8"/>
      <c r="G91" s="14">
        <v>1.3</v>
      </c>
      <c r="H91" s="8"/>
      <c r="I91" s="12"/>
    </row>
    <row r="92" spans="1:9" x14ac:dyDescent="0.25">
      <c r="A92" s="11"/>
      <c r="B92" s="12"/>
      <c r="C92" s="13"/>
      <c r="D92" s="8"/>
      <c r="E92" s="14"/>
      <c r="F92" s="8"/>
      <c r="G92" s="14"/>
      <c r="H92" s="8"/>
      <c r="I92" s="12"/>
    </row>
    <row r="93" spans="1:9" ht="15.75" thickBot="1" x14ac:dyDescent="0.3">
      <c r="A93" s="16" t="s">
        <v>14</v>
      </c>
      <c r="B93" s="17"/>
      <c r="C93" s="18"/>
      <c r="D93" s="19">
        <f>SUM(D85:D92)</f>
        <v>26.25</v>
      </c>
      <c r="E93" s="20"/>
      <c r="F93" s="19">
        <f>SUM(F85:F92)</f>
        <v>10.3</v>
      </c>
      <c r="G93" s="20"/>
      <c r="H93" s="19">
        <f>SUM(H85:H92)</f>
        <v>12.675000000000001</v>
      </c>
      <c r="I93" s="17"/>
    </row>
    <row r="94" spans="1:9" x14ac:dyDescent="0.25">
      <c r="A94" s="22"/>
      <c r="B94" s="22"/>
      <c r="C94" s="22"/>
      <c r="D94" s="22"/>
      <c r="E94" s="22"/>
      <c r="F94" s="22"/>
      <c r="G94" s="22"/>
      <c r="H94" s="22"/>
      <c r="I94" s="22"/>
    </row>
    <row r="95" spans="1:9" x14ac:dyDescent="0.25">
      <c r="A95" s="22"/>
      <c r="B95" s="22"/>
      <c r="C95" s="22"/>
      <c r="D95" s="22"/>
      <c r="E95" s="22"/>
      <c r="F95" s="22"/>
      <c r="G95" s="22"/>
      <c r="H95" s="22"/>
      <c r="I95" s="22"/>
    </row>
    <row r="96" spans="1:9" x14ac:dyDescent="0.25">
      <c r="A96" s="22"/>
      <c r="B96" s="22"/>
      <c r="C96" s="22"/>
      <c r="D96" s="22"/>
      <c r="E96" s="22"/>
      <c r="F96" s="22"/>
      <c r="G96" s="22"/>
      <c r="H96" s="22"/>
      <c r="I96" s="22"/>
    </row>
    <row r="97" spans="1:9" x14ac:dyDescent="0.25">
      <c r="A97" s="35" t="s">
        <v>17</v>
      </c>
      <c r="B97" s="35"/>
      <c r="C97" s="35"/>
      <c r="D97" s="35"/>
      <c r="E97" s="35"/>
      <c r="F97" s="35"/>
      <c r="G97" s="35"/>
      <c r="H97" s="35"/>
      <c r="I97" s="35"/>
    </row>
    <row r="98" spans="1:9" ht="15.75" thickBot="1" x14ac:dyDescent="0.3">
      <c r="A98" s="36"/>
      <c r="B98" s="36"/>
      <c r="C98" s="36"/>
      <c r="D98" s="36"/>
      <c r="E98" s="36"/>
      <c r="F98" s="36"/>
      <c r="G98" s="36"/>
      <c r="H98" s="36"/>
      <c r="I98" s="36"/>
    </row>
    <row r="99" spans="1:9" ht="15.75" thickBot="1" x14ac:dyDescent="0.3">
      <c r="A99" s="30" t="s">
        <v>9</v>
      </c>
      <c r="B99" s="30" t="s">
        <v>10</v>
      </c>
      <c r="C99" s="30" t="s">
        <v>5</v>
      </c>
      <c r="D99" s="30" t="s">
        <v>5</v>
      </c>
      <c r="E99" s="30" t="s">
        <v>4</v>
      </c>
      <c r="F99" s="30" t="s">
        <v>4</v>
      </c>
      <c r="G99" s="30" t="s">
        <v>11</v>
      </c>
      <c r="H99" s="30" t="s">
        <v>11</v>
      </c>
      <c r="I99" s="30"/>
    </row>
    <row r="100" spans="1:9" ht="15.75" thickBot="1" x14ac:dyDescent="0.3">
      <c r="A100" s="30"/>
      <c r="B100" s="30"/>
      <c r="C100" s="30"/>
      <c r="D100" s="30"/>
      <c r="E100" s="30"/>
      <c r="F100" s="30"/>
      <c r="G100" s="30"/>
      <c r="H100" s="30"/>
      <c r="I100" s="30"/>
    </row>
    <row r="101" spans="1:9" ht="15.75" thickBot="1" x14ac:dyDescent="0.3">
      <c r="A101" s="30"/>
      <c r="B101" s="30"/>
      <c r="C101" s="30"/>
      <c r="D101" s="30"/>
      <c r="E101" s="30"/>
      <c r="F101" s="30"/>
      <c r="G101" s="30"/>
      <c r="H101" s="30"/>
      <c r="I101" s="30"/>
    </row>
    <row r="102" spans="1:9" ht="15.75" thickBot="1" x14ac:dyDescent="0.3">
      <c r="A102" s="30"/>
      <c r="B102" s="30"/>
      <c r="C102" s="30"/>
      <c r="D102" s="30"/>
      <c r="E102" s="30"/>
      <c r="F102" s="30"/>
      <c r="G102" s="30"/>
      <c r="H102" s="30"/>
      <c r="I102" s="30"/>
    </row>
    <row r="103" spans="1:9" ht="15.75" thickBot="1" x14ac:dyDescent="0.3">
      <c r="A103" s="30"/>
      <c r="B103" s="30"/>
      <c r="C103" s="30"/>
      <c r="D103" s="30"/>
      <c r="E103" s="30"/>
      <c r="F103" s="30"/>
      <c r="G103" s="30"/>
      <c r="H103" s="30"/>
      <c r="I103" s="30"/>
    </row>
    <row r="104" spans="1:9" ht="15.75" thickBot="1" x14ac:dyDescent="0.3">
      <c r="A104" s="30"/>
      <c r="B104" s="30"/>
      <c r="C104" s="30"/>
      <c r="D104" s="30"/>
      <c r="E104" s="30"/>
      <c r="F104" s="30"/>
      <c r="G104" s="30"/>
      <c r="H104" s="30"/>
      <c r="I104" s="30"/>
    </row>
    <row r="105" spans="1:9" ht="15.75" thickBot="1" x14ac:dyDescent="0.3">
      <c r="A105" s="30"/>
      <c r="B105" s="30"/>
      <c r="C105" s="30"/>
      <c r="D105" s="30"/>
      <c r="E105" s="30"/>
      <c r="F105" s="30"/>
      <c r="G105" s="30"/>
      <c r="H105" s="30"/>
      <c r="I105" s="30"/>
    </row>
    <row r="106" spans="1:9" ht="18.75" thickBot="1" x14ac:dyDescent="0.3">
      <c r="A106" s="30"/>
      <c r="B106" s="30"/>
      <c r="C106" s="3" t="s">
        <v>12</v>
      </c>
      <c r="D106" s="3" t="s">
        <v>13</v>
      </c>
      <c r="E106" s="3" t="s">
        <v>12</v>
      </c>
      <c r="F106" s="3" t="s">
        <v>13</v>
      </c>
      <c r="G106" s="3" t="s">
        <v>12</v>
      </c>
      <c r="H106" s="3" t="s">
        <v>13</v>
      </c>
      <c r="I106" s="4"/>
    </row>
    <row r="107" spans="1:9" x14ac:dyDescent="0.25">
      <c r="A107" s="5">
        <v>0</v>
      </c>
      <c r="B107" s="6"/>
      <c r="C107" s="7">
        <v>0.9</v>
      </c>
      <c r="D107" s="8">
        <f>((C107+C109)/2)*B108</f>
        <v>4.5</v>
      </c>
      <c r="E107" s="9">
        <v>0.2</v>
      </c>
      <c r="F107" s="8">
        <f>((E107+E109)/2)*B108</f>
        <v>1</v>
      </c>
      <c r="G107" s="9">
        <v>0</v>
      </c>
      <c r="H107" s="8">
        <f>((G107+G109)/2)*B108</f>
        <v>0</v>
      </c>
      <c r="I107" s="10"/>
    </row>
    <row r="108" spans="1:9" x14ac:dyDescent="0.25">
      <c r="A108" s="11"/>
      <c r="B108" s="12">
        <f>(A109-A107)*1000</f>
        <v>5</v>
      </c>
      <c r="C108" s="13"/>
      <c r="D108" s="8"/>
      <c r="E108" s="14"/>
      <c r="F108" s="8"/>
      <c r="G108" s="14"/>
      <c r="H108" s="8"/>
      <c r="I108" s="12"/>
    </row>
    <row r="109" spans="1:9" x14ac:dyDescent="0.25">
      <c r="A109" s="11">
        <v>5.0000000000000001E-3</v>
      </c>
      <c r="B109" s="12"/>
      <c r="C109" s="13">
        <v>0.9</v>
      </c>
      <c r="D109" s="8">
        <f t="shared" ref="D109" si="11">((C109+C111)/2)*B110</f>
        <v>4.75</v>
      </c>
      <c r="E109" s="14">
        <v>0.2</v>
      </c>
      <c r="F109" s="8">
        <f t="shared" ref="F109" si="12">((E109+E111)/2)*B110</f>
        <v>1</v>
      </c>
      <c r="G109" s="14">
        <v>0</v>
      </c>
      <c r="H109" s="8">
        <f t="shared" ref="H109" si="13">((G109+G111)/2)*B110</f>
        <v>0</v>
      </c>
      <c r="I109" s="12"/>
    </row>
    <row r="110" spans="1:9" x14ac:dyDescent="0.25">
      <c r="A110" s="11"/>
      <c r="B110" s="12">
        <f t="shared" ref="B110" si="14">(A111-A109)*1000</f>
        <v>5</v>
      </c>
      <c r="C110" s="13"/>
      <c r="D110" s="8"/>
      <c r="E110" s="14"/>
      <c r="F110" s="8"/>
      <c r="G110" s="14"/>
      <c r="H110" s="8"/>
      <c r="I110" s="12"/>
    </row>
    <row r="111" spans="1:9" x14ac:dyDescent="0.25">
      <c r="A111" s="11">
        <v>0.01</v>
      </c>
      <c r="B111" s="12"/>
      <c r="C111" s="13">
        <v>1</v>
      </c>
      <c r="D111" s="8">
        <f t="shared" ref="D111" si="15">((C111+C113)/2)*B112</f>
        <v>4.7499999999999991</v>
      </c>
      <c r="E111" s="14">
        <v>0.2</v>
      </c>
      <c r="F111" s="8">
        <f t="shared" ref="F111" si="16">((E111+E113)/2)*B112</f>
        <v>0.99999999999999989</v>
      </c>
      <c r="G111" s="14">
        <v>0</v>
      </c>
      <c r="H111" s="8">
        <f t="shared" ref="H111" si="17">((G111+G113)/2)*B112</f>
        <v>0.99999999999999989</v>
      </c>
      <c r="I111" s="12"/>
    </row>
    <row r="112" spans="1:9" x14ac:dyDescent="0.25">
      <c r="A112" s="11"/>
      <c r="B112" s="12">
        <f t="shared" ref="B112" si="18">(A113-A111)*1000</f>
        <v>4.9999999999999991</v>
      </c>
      <c r="C112" s="13"/>
      <c r="D112" s="8"/>
      <c r="E112" s="14"/>
      <c r="F112" s="8"/>
      <c r="G112" s="14"/>
      <c r="H112" s="8"/>
      <c r="I112" s="12"/>
    </row>
    <row r="113" spans="1:9" x14ac:dyDescent="0.25">
      <c r="A113" s="11">
        <v>1.4999999999999999E-2</v>
      </c>
      <c r="B113" s="12"/>
      <c r="C113" s="13">
        <v>0.9</v>
      </c>
      <c r="D113" s="8">
        <f t="shared" ref="D113" si="19">((C113+C115)/2)*B114</f>
        <v>4.5000000000000009</v>
      </c>
      <c r="E113" s="14">
        <v>0.2</v>
      </c>
      <c r="F113" s="8">
        <f t="shared" ref="F113" si="20">((E113+E115)/2)*B114</f>
        <v>1.0000000000000002</v>
      </c>
      <c r="G113" s="14">
        <v>0.4</v>
      </c>
      <c r="H113" s="8">
        <f t="shared" ref="H113" si="21">((G113+G115)/2)*B114</f>
        <v>2.5000000000000004</v>
      </c>
      <c r="I113" s="12"/>
    </row>
    <row r="114" spans="1:9" x14ac:dyDescent="0.25">
      <c r="A114" s="11"/>
      <c r="B114" s="12">
        <f t="shared" ref="B114" si="22">(A115-A113)*1000</f>
        <v>5.0000000000000009</v>
      </c>
      <c r="C114" s="13"/>
      <c r="D114" s="8"/>
      <c r="E114" s="14"/>
      <c r="F114" s="8"/>
      <c r="G114" s="14"/>
      <c r="H114" s="8"/>
      <c r="I114" s="12"/>
    </row>
    <row r="115" spans="1:9" x14ac:dyDescent="0.25">
      <c r="A115" s="11">
        <v>0.02</v>
      </c>
      <c r="B115" s="12"/>
      <c r="C115" s="13">
        <v>0.9</v>
      </c>
      <c r="D115" s="8">
        <f t="shared" ref="D115" si="23">((C115+C117)/2)*B116</f>
        <v>24.000000000000004</v>
      </c>
      <c r="E115" s="14">
        <v>0.2</v>
      </c>
      <c r="F115" s="8">
        <f t="shared" ref="F115" si="24">((E115+E117)/2)*B116</f>
        <v>0.50000000000000011</v>
      </c>
      <c r="G115" s="14">
        <v>0.6</v>
      </c>
      <c r="H115" s="8">
        <f t="shared" ref="H115" si="25">((G115+G117)/2)*B116</f>
        <v>1.7500000000000002</v>
      </c>
      <c r="I115" s="12"/>
    </row>
    <row r="116" spans="1:9" x14ac:dyDescent="0.25">
      <c r="A116" s="11"/>
      <c r="B116" s="12">
        <f t="shared" ref="B116" si="26">(A117-A115)*1000</f>
        <v>5.0000000000000009</v>
      </c>
      <c r="C116" s="13"/>
      <c r="D116" s="8"/>
      <c r="E116" s="14"/>
      <c r="F116" s="8"/>
      <c r="G116" s="14"/>
      <c r="H116" s="8"/>
      <c r="I116" s="12"/>
    </row>
    <row r="117" spans="1:9" x14ac:dyDescent="0.25">
      <c r="A117" s="11">
        <v>2.5000000000000001E-2</v>
      </c>
      <c r="B117" s="12"/>
      <c r="C117" s="13">
        <v>8.6999999999999993</v>
      </c>
      <c r="D117" s="8">
        <f t="shared" ref="D117" si="27">((C117+C119)/2)*B118</f>
        <v>43.249999999999972</v>
      </c>
      <c r="E117" s="14">
        <v>0</v>
      </c>
      <c r="F117" s="8">
        <f t="shared" ref="F117" si="28">((E117+E119)/2)*B118</f>
        <v>0</v>
      </c>
      <c r="G117" s="14">
        <v>0.1</v>
      </c>
      <c r="H117" s="8">
        <f t="shared" ref="H117" si="29">((G117+G119)/2)*B118</f>
        <v>0.49999999999999978</v>
      </c>
      <c r="I117" s="12"/>
    </row>
    <row r="118" spans="1:9" x14ac:dyDescent="0.25">
      <c r="A118" s="11"/>
      <c r="B118" s="12">
        <f t="shared" ref="B118" si="30">(A119-A117)*1000</f>
        <v>4.9999999999999973</v>
      </c>
      <c r="C118" s="13"/>
      <c r="D118" s="8"/>
      <c r="E118" s="14"/>
      <c r="F118" s="8"/>
      <c r="G118" s="14"/>
      <c r="H118" s="8"/>
      <c r="I118" s="12"/>
    </row>
    <row r="119" spans="1:9" x14ac:dyDescent="0.25">
      <c r="A119" s="11">
        <v>0.03</v>
      </c>
      <c r="B119" s="12"/>
      <c r="C119" s="13">
        <v>8.6</v>
      </c>
      <c r="D119" s="8">
        <f t="shared" ref="D119" si="31">((C119+C121)/2)*B120</f>
        <v>44.000000000000043</v>
      </c>
      <c r="E119" s="14">
        <v>0</v>
      </c>
      <c r="F119" s="8">
        <f t="shared" ref="F119" si="32">((E119+E121)/2)*B120</f>
        <v>0.25000000000000022</v>
      </c>
      <c r="G119" s="14">
        <v>0.1</v>
      </c>
      <c r="H119" s="8">
        <f t="shared" ref="H119" si="33">((G119+G121)/2)*B120</f>
        <v>0.75000000000000078</v>
      </c>
      <c r="I119" s="12"/>
    </row>
    <row r="120" spans="1:9" x14ac:dyDescent="0.25">
      <c r="A120" s="11"/>
      <c r="B120" s="12">
        <f t="shared" ref="B120" si="34">(A121-A119)*1000</f>
        <v>5.0000000000000044</v>
      </c>
      <c r="C120" s="13"/>
      <c r="D120" s="8"/>
      <c r="E120" s="14"/>
      <c r="F120" s="8"/>
      <c r="G120" s="14"/>
      <c r="H120" s="8"/>
      <c r="I120" s="12"/>
    </row>
    <row r="121" spans="1:9" x14ac:dyDescent="0.25">
      <c r="A121" s="11">
        <v>3.5000000000000003E-2</v>
      </c>
      <c r="B121" s="12"/>
      <c r="C121" s="13">
        <v>9</v>
      </c>
      <c r="D121" s="8">
        <f>((C121+C123)/2)*B122</f>
        <v>44.249999999999972</v>
      </c>
      <c r="E121" s="14">
        <v>0.1</v>
      </c>
      <c r="F121" s="8">
        <f t="shared" ref="F121:F123" si="35">((E121+E123)/2)*B122</f>
        <v>0.49999999999999978</v>
      </c>
      <c r="G121" s="14">
        <v>0.2</v>
      </c>
      <c r="H121" s="8">
        <f t="shared" ref="H121:H123" si="36">((G121+G123)/2)*B122</f>
        <v>0.99999999999999956</v>
      </c>
      <c r="I121" s="12"/>
    </row>
    <row r="122" spans="1:9" x14ac:dyDescent="0.25">
      <c r="A122" s="11"/>
      <c r="B122" s="12">
        <f t="shared" ref="B122:B124" si="37">(A123-A121)*1000</f>
        <v>4.9999999999999973</v>
      </c>
      <c r="C122" s="13"/>
      <c r="D122" s="8"/>
      <c r="E122" s="14"/>
      <c r="F122" s="8"/>
      <c r="G122" s="14"/>
      <c r="H122" s="8"/>
      <c r="I122" s="12"/>
    </row>
    <row r="123" spans="1:9" x14ac:dyDescent="0.25">
      <c r="A123" s="11">
        <v>0.04</v>
      </c>
      <c r="B123" s="12"/>
      <c r="C123" s="13">
        <v>8.6999999999999993</v>
      </c>
      <c r="D123" s="8">
        <f t="shared" ref="D123" si="38">((C123+C125)/2)*B124</f>
        <v>44.749999999999972</v>
      </c>
      <c r="E123" s="14">
        <v>0.1</v>
      </c>
      <c r="F123" s="8">
        <f t="shared" si="35"/>
        <v>0.49999999999999978</v>
      </c>
      <c r="G123" s="14">
        <v>0.2</v>
      </c>
      <c r="H123" s="8">
        <f t="shared" si="36"/>
        <v>0.99999999999999956</v>
      </c>
      <c r="I123" s="12"/>
    </row>
    <row r="124" spans="1:9" x14ac:dyDescent="0.25">
      <c r="A124" s="11"/>
      <c r="B124" s="12">
        <f t="shared" si="37"/>
        <v>4.9999999999999973</v>
      </c>
      <c r="C124" s="13"/>
      <c r="D124" s="8"/>
      <c r="E124" s="14"/>
      <c r="F124" s="8"/>
      <c r="G124" s="14"/>
      <c r="H124" s="8"/>
      <c r="I124" s="12"/>
    </row>
    <row r="125" spans="1:9" x14ac:dyDescent="0.25">
      <c r="A125" s="11">
        <v>4.4999999999999998E-2</v>
      </c>
      <c r="B125" s="12"/>
      <c r="C125" s="13">
        <v>9.1999999999999993</v>
      </c>
      <c r="D125" s="8"/>
      <c r="E125" s="14">
        <v>0.1</v>
      </c>
      <c r="F125" s="8"/>
      <c r="G125" s="14">
        <v>0.2</v>
      </c>
      <c r="H125" s="8"/>
      <c r="I125" s="12"/>
    </row>
    <row r="126" spans="1:9" x14ac:dyDescent="0.25">
      <c r="A126" s="11"/>
      <c r="B126" s="12"/>
      <c r="C126" s="13"/>
      <c r="D126" s="8"/>
      <c r="E126" s="14"/>
      <c r="F126" s="8"/>
      <c r="G126" s="14"/>
      <c r="H126" s="8"/>
      <c r="I126" s="12"/>
    </row>
    <row r="127" spans="1:9" ht="15.75" thickBot="1" x14ac:dyDescent="0.3">
      <c r="A127" s="16" t="s">
        <v>14</v>
      </c>
      <c r="B127" s="17"/>
      <c r="C127" s="18"/>
      <c r="D127" s="19">
        <f>SUM(D107:D126)</f>
        <v>218.74999999999994</v>
      </c>
      <c r="E127" s="20"/>
      <c r="F127" s="19">
        <f>SUM(F107:F126)</f>
        <v>5.75</v>
      </c>
      <c r="G127" s="20"/>
      <c r="H127" s="19">
        <f>SUM(H107:H126)</f>
        <v>8.5000000000000018</v>
      </c>
      <c r="I127" s="17"/>
    </row>
  </sheetData>
  <mergeCells count="33">
    <mergeCell ref="G3:G9"/>
    <mergeCell ref="H3:H9"/>
    <mergeCell ref="I3:I9"/>
    <mergeCell ref="A10:B10"/>
    <mergeCell ref="A3:A9"/>
    <mergeCell ref="B3:B9"/>
    <mergeCell ref="C3:C9"/>
    <mergeCell ref="D3:D9"/>
    <mergeCell ref="E3:E9"/>
    <mergeCell ref="F3:F9"/>
    <mergeCell ref="I77:I83"/>
    <mergeCell ref="A84:B84"/>
    <mergeCell ref="A77:A83"/>
    <mergeCell ref="B77:B83"/>
    <mergeCell ref="C77:C83"/>
    <mergeCell ref="D77:D83"/>
    <mergeCell ref="E77:E83"/>
    <mergeCell ref="A106:B106"/>
    <mergeCell ref="A75:I76"/>
    <mergeCell ref="A1:I2"/>
    <mergeCell ref="A97:I98"/>
    <mergeCell ref="A99:A105"/>
    <mergeCell ref="B99:B105"/>
    <mergeCell ref="C99:C105"/>
    <mergeCell ref="D99:D105"/>
    <mergeCell ref="E99:E105"/>
    <mergeCell ref="F99:F105"/>
    <mergeCell ref="G99:G105"/>
    <mergeCell ref="H99:H105"/>
    <mergeCell ref="I99:I105"/>
    <mergeCell ref="F77:F83"/>
    <mergeCell ref="G77:G83"/>
    <mergeCell ref="H77:H83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zem. prací</vt:lpstr>
      <vt:lpstr>Kubatury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masterPomi</dc:creator>
  <cp:lastModifiedBy>admin</cp:lastModifiedBy>
  <dcterms:created xsi:type="dcterms:W3CDTF">2017-03-27T18:54:16Z</dcterms:created>
  <dcterms:modified xsi:type="dcterms:W3CDTF">2019-01-25T15:08:56Z</dcterms:modified>
</cp:coreProperties>
</file>